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bes-data\TandDev\# HDAA REVIEW TOOLS\4. Technical Review\"/>
    </mc:Choice>
  </mc:AlternateContent>
  <xr:revisionPtr revIDLastSave="0" documentId="13_ncr:1_{9A80A57F-87EF-48B9-B2A9-05047D71601F}" xr6:coauthVersionLast="47" xr6:coauthVersionMax="47" xr10:uidLastSave="{00000000-0000-0000-0000-000000000000}"/>
  <bookViews>
    <workbookView xWindow="28680" yWindow="-120" windowWidth="29040" windowHeight="15720" activeTab="1" xr2:uid="{A8458F6F-4C2B-475D-88C7-90BF20F90222}"/>
  </bookViews>
  <sheets>
    <sheet name="Start Here Dashboard" sheetId="9" r:id="rId1"/>
    <sheet name="S278 Tracker" sheetId="1" r:id="rId2"/>
    <sheet name="#General " sheetId="5" r:id="rId3"/>
    <sheet name="#Detailed Design " sheetId="4" r:id="rId4"/>
    <sheet name="#Other Supporting Documents" sheetId="7" r:id="rId5"/>
    <sheet name="#Pre-Construction " sheetId="6" r:id="rId6"/>
    <sheet name="#Streetworks" sheetId="3" r:id="rId7"/>
    <sheet name="#Post-Construction" sheetId="8"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9" l="1"/>
  <c r="B41" i="9"/>
  <c r="B40" i="9"/>
  <c r="B43" i="9"/>
  <c r="B42" i="9"/>
  <c r="B34" i="9"/>
  <c r="B33" i="9"/>
  <c r="B31" i="9"/>
  <c r="B24" i="9"/>
  <c r="B23" i="9"/>
  <c r="B22" i="9"/>
  <c r="B21" i="9"/>
  <c r="B14" i="9"/>
  <c r="B13" i="9"/>
  <c r="B12" i="9"/>
  <c r="B11" i="9"/>
  <c r="B45" i="9" l="1"/>
  <c r="B36" i="9"/>
  <c r="B26" i="9"/>
  <c r="B16" i="9"/>
</calcChain>
</file>

<file path=xl/sharedStrings.xml><?xml version="1.0" encoding="utf-8"?>
<sst xmlns="http://schemas.openxmlformats.org/spreadsheetml/2006/main" count="271" uniqueCount="225">
  <si>
    <t xml:space="preserve">Key </t>
  </si>
  <si>
    <t xml:space="preserve">Works Start Notice </t>
  </si>
  <si>
    <t xml:space="preserve">Closed Notice </t>
  </si>
  <si>
    <t xml:space="preserve"> </t>
  </si>
  <si>
    <t xml:space="preserve">CDM Letter </t>
  </si>
  <si>
    <t xml:space="preserve">Application Request Form </t>
  </si>
  <si>
    <t xml:space="preserve">Detailed Design </t>
  </si>
  <si>
    <t xml:space="preserve">General  </t>
  </si>
  <si>
    <t xml:space="preserve">Traffic Signs and Road Markings </t>
  </si>
  <si>
    <t xml:space="preserve">Geotechnical Investigation </t>
  </si>
  <si>
    <t xml:space="preserve">Supporting Documents </t>
  </si>
  <si>
    <t xml:space="preserve">Traffic Signals Documents </t>
  </si>
  <si>
    <t xml:space="preserve">Structures Documents </t>
  </si>
  <si>
    <t>Walking, Cycling and Horse-Riding Assessment &amp; Review</t>
  </si>
  <si>
    <t xml:space="preserve">Speed Check Data </t>
  </si>
  <si>
    <t xml:space="preserve">Cycle &amp; Pedestrian Facilities </t>
  </si>
  <si>
    <t xml:space="preserve">Passenger Transport Facilities </t>
  </si>
  <si>
    <t>3 month notice</t>
  </si>
  <si>
    <t xml:space="preserve">10 day notice </t>
  </si>
  <si>
    <t xml:space="preserve">Pre-Commencement Conditions discharged </t>
  </si>
  <si>
    <t xml:space="preserve">Pre- Start Meeting </t>
  </si>
  <si>
    <t xml:space="preserve">Streetworks / Licences </t>
  </si>
  <si>
    <t xml:space="preserve">Legal Agreement Signed </t>
  </si>
  <si>
    <t xml:space="preserve">Traffic Management Plan(s) - including traffic signal / bus stop </t>
  </si>
  <si>
    <t xml:space="preserve">3 month notice </t>
  </si>
  <si>
    <t>Cycle &amp; Pedestrian Facilities (existing and proposed)</t>
  </si>
  <si>
    <t>Section 184</t>
  </si>
  <si>
    <t xml:space="preserve">Section 50 </t>
  </si>
  <si>
    <t xml:space="preserve">Traffic Management Plan </t>
  </si>
  <si>
    <t xml:space="preserve">Stage 1/2 Road Safety Audit &amp; Designer Response </t>
  </si>
  <si>
    <t xml:space="preserve">Collision Risk Assessment </t>
  </si>
  <si>
    <t xml:space="preserve">Swept Path Analysis </t>
  </si>
  <si>
    <t xml:space="preserve">Landscaping and Arboricultural Plans / Assessments </t>
  </si>
  <si>
    <t xml:space="preserve">Stage 3 Road Safety Audit </t>
  </si>
  <si>
    <t>Advanced notice (signs) of works to the public  / Letter Drop</t>
  </si>
  <si>
    <t>Pre-Construction</t>
  </si>
  <si>
    <t xml:space="preserve">Detailed  Programme of Works </t>
  </si>
  <si>
    <t xml:space="preserve">Pre-Start Meeting Actions completed </t>
  </si>
  <si>
    <t>Section 171</t>
  </si>
  <si>
    <t xml:space="preserve">Inspections / Remedials </t>
  </si>
  <si>
    <t>If any highway trees or planting are affected by the proposals then an Arboriculture Report will be required along with protection methods to be undertaken during the Works. This includes any tress or planting adjacent to the Highway where the roots may be affected by the proposals</t>
  </si>
  <si>
    <t xml:space="preserve">If not covered by GA and Horizontal Alignment. </t>
  </si>
  <si>
    <t>Where required Include any earthwork construction details including calculations and specifications for any earthworks design.</t>
  </si>
  <si>
    <t>Refer to GG142</t>
  </si>
  <si>
    <t xml:space="preserve">Temporary Traffic Regulation Orders (TTRO) </t>
  </si>
  <si>
    <t xml:space="preserve">Example such as temporary road closure, speed reduction etc. Dealt with by Area offices / Streetworks </t>
  </si>
  <si>
    <t xml:space="preserve">This is a location plot of accidents over the previous five-year period together with their type for a radius of 250m from the edges of the proposed works.  Furthermore, an analysis of the accidents stating trends that are addressed by the proposals or that could be exacerbated shall be identified.   Typically contained with Transport Assessment / Statement </t>
  </si>
  <si>
    <t xml:space="preserve">Pre-Commencement Conditions Discharged </t>
  </si>
  <si>
    <t xml:space="preserve">Stage 1/2 RSA Overseeing Organisation Response </t>
  </si>
  <si>
    <t xml:space="preserve">Contractor Street works / Insurances </t>
  </si>
  <si>
    <t>Contractor Insurance / Streetworks accreditation</t>
  </si>
  <si>
    <t xml:space="preserve">Risk Assessment and Method Statements </t>
  </si>
  <si>
    <t xml:space="preserve">Should be submitted as part of planning application or discharge of conditions. </t>
  </si>
  <si>
    <t xml:space="preserve">Developer to ensure that any off site highway conditions attached to the planning permission are discharged or at minimum highway consultation recommended for discharge </t>
  </si>
  <si>
    <t xml:space="preserve">RAMS to be provided for the works </t>
  </si>
  <si>
    <t>Only where approved at the discretion of the Development Management Engineer S184 requires the construction of a new site access, or requires alternations to an existing site access in advance of the main works under a S278 or S38 Agreement</t>
  </si>
  <si>
    <t>Any person or organisation who wishes to carry out works on a highway, will need to apply for a street works licence (Section 50 Licence). Section 50 only required where works to highway do not form part of the S278 works (sewer works) This requirement does not apply to anyone acting under a statutory right.</t>
  </si>
  <si>
    <t>Required if wanting to undertake trial holes / small excavations / minor highway alterations. Allows for persons to temporarily deposit building materials or other items in a street, or to make a temporary excavation, as long as they have the consent of the relevant highway authority</t>
  </si>
  <si>
    <t>To be submitted and approved by Streetworks</t>
  </si>
  <si>
    <t xml:space="preserve">To be submitted once agreement is signed and sealed to confirm the road space booked </t>
  </si>
  <si>
    <t xml:space="preserve">To submit 'in progress' notice to streetworks </t>
  </si>
  <si>
    <t xml:space="preserve">To be undertaken within 48 hours of the works being completed - ideally when the temporary traffic management is in place to ensure that works are safe prior to opening / closing the streetworks notice </t>
  </si>
  <si>
    <t xml:space="preserve">Closed Notice to be submitted to Streetworks once all works and remedials have been undertaken </t>
  </si>
  <si>
    <t xml:space="preserve">Development Management Officer to regularly attend site and also complete a final inspection prior to the closed notice being submitted to streetworks. Any remedials should be undertaken as soon as possible whilst the temporary traffic management is in place. </t>
  </si>
  <si>
    <t xml:space="preserve">Roadworks advanced warning signs should displayed 2 weeks prior to the works commencing. Letter drop to residents directly impacted by the works should be distributed within this time frame </t>
  </si>
  <si>
    <t>Inspection and Remedials</t>
  </si>
  <si>
    <t xml:space="preserve">Measurement of 85%centile vehicle speed including evidence of weather (wet/dry) during the measurement period. Typically contained with Transport Assessment / Statement </t>
  </si>
  <si>
    <t>Horizontal and Vertical Alignment Plan(s)</t>
  </si>
  <si>
    <t>MfS or DMRB</t>
  </si>
  <si>
    <t xml:space="preserve">Junction/roundabout Deflection and Geometry </t>
  </si>
  <si>
    <t>Post Construction</t>
  </si>
  <si>
    <t xml:space="preserve">Issue Final Certificate </t>
  </si>
  <si>
    <t xml:space="preserve">Road Safety Audit CV's and Brief Approved </t>
  </si>
  <si>
    <t xml:space="preserve">Detailed drawings to be submitted where required. </t>
  </si>
  <si>
    <t>Accident and Associated Analysis (STATS19)</t>
  </si>
  <si>
    <t xml:space="preserve">Notes </t>
  </si>
  <si>
    <t>Risk Assessment / Method Statement</t>
  </si>
  <si>
    <t>Detailed Programme of Works / Streetworks Notices</t>
  </si>
  <si>
    <t xml:space="preserve">Detailed programme of works and start date to be submitted at or after the pre-start. See next tab for streetworks info. </t>
  </si>
  <si>
    <t>Stage 1 / 2 Road Safety Audit and Designer Response</t>
  </si>
  <si>
    <t xml:space="preserve">Advanced notice (signs) of works to the public </t>
  </si>
  <si>
    <t xml:space="preserve">Pre-Start Meeting Actions </t>
  </si>
  <si>
    <t xml:space="preserve">Any actions  raised at pre-start meeting required to be completed before works start on site. </t>
  </si>
  <si>
    <t>To be undertaken no later than 2 weeks before the start date</t>
  </si>
  <si>
    <t xml:space="preserve">Pre-Adoption Inspection  and Programme for completing the remedials </t>
  </si>
  <si>
    <t>Issue Final Certificate</t>
  </si>
  <si>
    <t xml:space="preserve">To be undertaken within 48 hours of the works being completed by an independent party - CVs and Brief must be approved before hand as per the Stage 1/2. Any issues raised must be rectified or responded to. </t>
  </si>
  <si>
    <t>Stage 3 RSA - Overseeing Organisation Response received, agreed and signed</t>
  </si>
  <si>
    <t>Stage 4 Road Safety Audit (where applicable)</t>
  </si>
  <si>
    <t xml:space="preserve">Ideally arranged prior to the end of the maintenance agreement. Programme must be submitted to ensure remedials are timely. </t>
  </si>
  <si>
    <t xml:space="preserve">Stage 4 Road Safety Audit required 12 months post construction however not applicable for all schemes and is at the discretion of the LHA. </t>
  </si>
  <si>
    <t xml:space="preserve">Where applicable all commuted sums associated with S278 scheme must be paid prior to the issuing of the final certificate. </t>
  </si>
  <si>
    <t>Certificates, Accreditations and Insurances to be sent and reviewed. Written evidence must be provided that the Developer’s Contractor undertaking the S278 highway works has a minimum of £10 million of public liability insurance, with no limit on the number of claims.</t>
  </si>
  <si>
    <t xml:space="preserve">Legal Instruction to draft agreement </t>
  </si>
  <si>
    <t xml:space="preserve">Legal Instruction </t>
  </si>
  <si>
    <t>Agreement drafting and issue (this can take 2 to 3 months depending upon complexity and workloads.</t>
  </si>
  <si>
    <t xml:space="preserve">Pre-Start Meeting and Pre-Start Information  </t>
  </si>
  <si>
    <t>LHA confirmation of Bond, Fees and Commuted Sums</t>
  </si>
  <si>
    <t xml:space="preserve">Commuted Sums / S106 Obligations </t>
  </si>
  <si>
    <t xml:space="preserve">Final Inspection and Completion of Works Inventory submitted  </t>
  </si>
  <si>
    <t xml:space="preserve">Updated Health &amp; Safety File (including as-builts) </t>
  </si>
  <si>
    <t xml:space="preserve">Once the LHA are satisfied the scheme will be put onto a 12month maintenance period (this can be increased at the discretion of the LHA) The scheme will also be on a reduced bond. </t>
  </si>
  <si>
    <t>Completion of Works Certificate / Enter Agreed Maintenance Period  (Typically 12 months)</t>
  </si>
  <si>
    <t xml:space="preserve">Agreed Remedial works to be completed prior to the issuing of the Completion of works certificate  </t>
  </si>
  <si>
    <t xml:space="preserve">Documents required prior to issuing of completion of works certificate. </t>
  </si>
  <si>
    <t xml:space="preserve">No works on the highway are permitted until the agreement is signed and the area within the red line vested to the developer/ contractor. </t>
  </si>
  <si>
    <t xml:space="preserve">Developer to receive letter of no objection for agreed S278 scheme and associated detailed drawings. A further letter confirming the  Bond / Fees / Commuted Sums will also be issued. Commuted sums may be applied to the scheme to ensure the future maintenance  for any features that are non standard. Further information can be found in the Interim Guidance Note on Commuted Sums.  </t>
  </si>
  <si>
    <t xml:space="preserve">Pre Maintenance Remedial Work Complete </t>
  </si>
  <si>
    <t xml:space="preserve">Final Inspection and Inventory documents received (Asbuilts / Health &amp; Safety File)  </t>
  </si>
  <si>
    <t xml:space="preserve">Developer to ensure that Stage 1/2 Road Safety Audit has been signed off by Overseeing Organisation (NYC) </t>
  </si>
  <si>
    <t>TRO/Notice Applications must be submitted for validation and distribution to the in-house team who will lead on the TRO and associated consultation work. Note - the costs of this will be invoiced outside of the S278 Agreement process. The developer, with the assistance of NYC’s Engineer, will complete a Project Brief for all permanent and temporary Traffic Order work that is duly forwarded to the Highways Area Office who will undertake such works.                                                                                                                                                           Timescales of 6-9months for permanent Traffic Regulation Order.</t>
  </si>
  <si>
    <t xml:space="preserve">S278 Application Request Form </t>
  </si>
  <si>
    <t xml:space="preserve">  </t>
  </si>
  <si>
    <t>Bill of Quantities / Tender Estimate</t>
  </si>
  <si>
    <t xml:space="preserve">Where passenger transport facilities are affected then the passenger transport provider will need to be consulted. NYC Passenger Transport team should be consulted </t>
  </si>
  <si>
    <t>This drawing should indicate the scope and type of work to be carried out and shaded, annotated as per the S278 request form.  GA drawings ensure the scope and scale of the works can be seen in context. Throughout the detailed design, reference should be made directly to NYC's Standard Detail Drawings ensuring that you also read the associated Notes for Guidance for the respective details to ensure that you are applying the detail/options correctly.</t>
  </si>
  <si>
    <t xml:space="preserve">Required if not included on GA. Provide sign and post schedules including TSRGD diagram numbers and include sign face sizes, x-heights/dimensions,  mounting heights, details of posts, lighting arrangements etc. </t>
  </si>
  <si>
    <t xml:space="preserve">Signal drawings are to include both PDF’s and packaged DWG versions of each drawing. The information shown on a preliminary design signal/crossing drawing shall include LINSIG modelling and TR2500 Controller specification; traffic signal poles/heads, controller, maintenance vehicle hard standing, road markings and a staging diagram. The intervisibility zones and Sight Stopping Distances shall be shown on the drawing. Modelling documentation to be provided in both PDF and a copy of the software model. To be reviewed and approved by NYC Traffic Signals team </t>
  </si>
  <si>
    <t>Pavement Design and Details / Typical Construction details (Cross Sections)</t>
  </si>
  <si>
    <t>Horizontal and Vertical Alignment Plan(s)                                  (Long Sections)</t>
  </si>
  <si>
    <t xml:space="preserve">Horizontal to include radii, lane widths &amp; dimensions and visibility splays/sight lines.  Street Lighting and arboriculture features to be shown on this plan.  Vertical to include Long Sections with VA, transverse sections, vertical visibility sections, contour plots and existing ground profile. </t>
  </si>
  <si>
    <t xml:space="preserve">Traffic Regulation Order Application and Project Brief (temporary or permanent) documents </t>
  </si>
  <si>
    <t xml:space="preserve">Section 184  / Section 50 / S171                                                                                                                </t>
  </si>
  <si>
    <t xml:space="preserve">TRO or TTRO Signed and Sealed                                                                                                        </t>
  </si>
  <si>
    <t xml:space="preserve">TRO or TTRO Signed and Sealed             </t>
  </si>
  <si>
    <t xml:space="preserve">Advanced/ Early Streetworks Notice / Public Transport Notice </t>
  </si>
  <si>
    <t>Key Notes</t>
  </si>
  <si>
    <t xml:space="preserve">CDM Letter confirming PD and Designer insurance   </t>
  </si>
  <si>
    <t>Pavement Design and Details (standard highways details)</t>
  </si>
  <si>
    <t xml:space="preserve">Street Lighting Plan(s) and Proposed Utilities </t>
  </si>
  <si>
    <t xml:space="preserve">Street Lighting Plan(s) / Proposed Utilities </t>
  </si>
  <si>
    <t xml:space="preserve">All drawings to be provided in BOTH PDF and packaged DWG formats including calculations and “Approval In Principle” (AIP) documentation.. Structural details must be submitted to NYC Bridges and Structures Team for Technical Approval. </t>
  </si>
  <si>
    <t xml:space="preserve">Please review tabs at the bottom of the spreadsheet for further details. </t>
  </si>
  <si>
    <t>Drainage Certificate/ CCTV</t>
  </si>
  <si>
    <t xml:space="preserve">Electric Test Certification and Inspection </t>
  </si>
  <si>
    <t xml:space="preserve">Street lighting inspection and Electrical test certificates </t>
  </si>
  <si>
    <t xml:space="preserve">Streetlighting to inspect any new or relocated streetlighting columns and provide remedials where appropriate prior to maintenance. </t>
  </si>
  <si>
    <t>Pre-Maintenance / Defect Inspection and Remedials Complete</t>
  </si>
  <si>
    <t>S106 Agreement / Obligations</t>
  </si>
  <si>
    <t>Junction/roundabout Deflection and Geometry (where applicable)</t>
  </si>
  <si>
    <t>Earthworks Design  / Cut &amp; Fill / External Levels</t>
  </si>
  <si>
    <t>Earthwork Design / Cut &amp; Fill / External Levels</t>
  </si>
  <si>
    <t>Passenger Transport Facilities (where applicable)</t>
  </si>
  <si>
    <t>Traffic Signals Documents (where applicable)</t>
  </si>
  <si>
    <t xml:space="preserve">Structures Documents (where applicable) </t>
  </si>
  <si>
    <t>Construction Management Plan</t>
  </si>
  <si>
    <t>Highway Condition Survey</t>
  </si>
  <si>
    <t xml:space="preserve">Stage 3 Road Safety Audit &amp; Developer response </t>
  </si>
  <si>
    <t>Drainage (S104) Certificate/ CCTV of highway drainage including gullies</t>
  </si>
  <si>
    <t xml:space="preserve">NYC will arrange for the Land Charges Register to be updated accordingly and will arrange for the adoption to be included upon the list of adopted streets and highways asset register. The Certificate of Maintenance will be issued at the conclusion of the Maintenance Period for the Works and only once all necessary remedial works and any outstanding fees have been paid. </t>
  </si>
  <si>
    <t>Collision Risk Assessment (if not agreed at planning)</t>
  </si>
  <si>
    <t>Speed Check Data (if not provided at planning)</t>
  </si>
  <si>
    <t>Accident and Associated Analysis (STATS 19) (if not provided at planning)</t>
  </si>
  <si>
    <t>Walking, Cycling and Horse-Riding Assessment &amp; Review (where applicable)</t>
  </si>
  <si>
    <t>Landscaping and Arboricultural Plan(s) / Assessment and Tree Removal / RPA Plans</t>
  </si>
  <si>
    <t>Stage 1 /2 RSA - Overseeing Organisation Response signed</t>
  </si>
  <si>
    <t>This is a drawing showing the existing layout of the site and surrounding area including existing level information, existing road widths, landscaping, trees and hedges, signs, lines, street lighting, kerbing, surfacing to be removed etc.;</t>
  </si>
  <si>
    <t>Land Registry and Written consultation with affected landowners (where applicable)</t>
  </si>
  <si>
    <t xml:space="preserve">Land Registry and Written consultation with affected landowners (where applicable) </t>
  </si>
  <si>
    <t>Drainage Plan(s) / S104 Plan and S106 Connection Plan (where applicable)</t>
  </si>
  <si>
    <t>MfS or DMRB ( please note any deviation)</t>
  </si>
  <si>
    <t>General Arrangement Plan(s) (including surfacing and kerbing)</t>
  </si>
  <si>
    <t xml:space="preserve">Geotechnical Investigation / Existing Cores </t>
  </si>
  <si>
    <t>Test data to support design assumptions, including location plan calculations and specifications for any earthworks design.
Including Geotechnical Reports and Earthworks Design. Where works involve significant carriageway widening or as requested by NYC, Developers are required to undertake a soil survey to establish the soil and ground water sulphate content and pH values at various locations within the site and at the depths of the deepest sewers. A copy of the geotechnical report is to be submitted for consideration at the earliest opportunity. Concrete classes and types cannot be approved until this information is made available and work should not commence below ground level until such approval has been granted.                                                                      
Roads and Street Works Permit and a licence under Section 171 of the Highways Act
1980 will be required for trial holes.</t>
  </si>
  <si>
    <t>Stage 1/2 RSA Auditors CV and Brief Agreed with NYCC</t>
  </si>
  <si>
    <t xml:space="preserve">Existing Detail / Site Clearance </t>
  </si>
  <si>
    <t>Land Drainage Consent</t>
  </si>
  <si>
    <t>Land Drainage Consent (where applicable)</t>
  </si>
  <si>
    <t xml:space="preserve">Works affecting existing ditches or watercourse </t>
  </si>
  <si>
    <t>Location Plan / Site Extent Plan</t>
  </si>
  <si>
    <t xml:space="preserve">1/2500 OS based with 250m coverage either side of site. Site Extent plan showing the extent of the whole planning permission using a red line. This is not the same as the Land Plan for the Agreement. </t>
  </si>
  <si>
    <t xml:space="preserve">Location Plan and Site Extent Plan (relating to planning permission)  </t>
  </si>
  <si>
    <t xml:space="preserve">Statutory Undertakers Drawing </t>
  </si>
  <si>
    <t xml:space="preserve">Existing and proposed diversion routes </t>
  </si>
  <si>
    <t xml:space="preserve">Approved / Received </t>
  </si>
  <si>
    <t xml:space="preserve">Not Applicable </t>
  </si>
  <si>
    <t>Existing Highway Condition Survey</t>
  </si>
  <si>
    <t>Required / Outstanding</t>
  </si>
  <si>
    <t>Copies of North Yorkshire Councils Highways Standard Details are available in electronic format on request. Including typical cross sections with full constructional details as well as cross sections at reasonable intervals, (or as agreed with NYC) Sections to clearly show the limit of proposed adoption where the works will increase the extent of highway. To include coring plan and results, skid tests, tie-in details, thicknesses and specification of the layers.   If any High Friction Special Surfacing is proposed, the details shall be included (either on the GA or pavement drawings.  A thorough justification for its use must also be provided.</t>
  </si>
  <si>
    <t>Drawings required if not included on GA. To include gully positions and connections, pipe sizes, invert levels, cover levels, gradients, manhole and soakaway details &amp; schedules, soakage/infiltration tests, hydrobrake, petrol interceptors, attenuation, connections to outfalls and any other SuDS features.  Submissions should a also include drainage calculations, interaction with any existing highway or utility adopted system, SuDs and who has agreed to manage and maintain them, (do not assume this will be the Council), Drainage details to Outfall including relevant drainage agreements (S104), consent and permissions also required.</t>
  </si>
  <si>
    <t xml:space="preserve">RSA undertaken taken by independent third party. Developer to provide response to any issues raised and amend the design accordingly before issuing to the LHA for review / agreed action. </t>
  </si>
  <si>
    <r>
      <t xml:space="preserve">The LHA will require photographs as oppose to one long video. We are aware that parts of this road are not in the best shape so it is best hence the reason for the condition requiring the survey to better understand who will be responsible for any repairs / reinstatement at the end of development. Please see below Do’s and Don’ts of highway condition survey: 
</t>
    </r>
    <r>
      <rPr>
        <b/>
        <sz val="12"/>
        <color theme="1"/>
        <rFont val="Arial"/>
        <family val="2"/>
      </rPr>
      <t>Dos</t>
    </r>
    <r>
      <rPr>
        <sz val="12"/>
        <color theme="1"/>
        <rFont val="Arial"/>
        <family val="2"/>
      </rPr>
      <t xml:space="preserve"> 
 Include a location plan. 
 Include a site plan showing the location of where the photographs were taken on the public highway. 
Please include the site boundary shown as a red line. Multiple drawings may be necessary to show the plan for larger sites 
 Show the full width of the footway or carriageway in photos. 
 Show a maximum of 3 photos per page, preferably landscape. 
 Ensure each photo is numbered according to the key on the site plan and are shown in numerical order. 
 Ensure the condition survey follows a logical route. 
 Ensure the scope of the condition survey goes beyond the site’s immediate boundary where vehicle activity can reasonably be expected. Please consider vehicle routing and loading areas. 
</t>
    </r>
    <r>
      <rPr>
        <b/>
        <sz val="12"/>
        <color theme="1"/>
        <rFont val="Arial"/>
        <family val="2"/>
      </rPr>
      <t xml:space="preserve">Don'ts </t>
    </r>
    <r>
      <rPr>
        <sz val="12"/>
        <color theme="1"/>
        <rFont val="Arial"/>
        <family val="2"/>
      </rPr>
      <t xml:space="preserve">
 Show individual kerb stones, gullies or individual defects. If there is a defect, make sure it is clearly shown within one of the photographs and note the damage under the photograph. 
 Include more than three photos on one page. 
 Include photographs on the site plan. 
 Include any photographs of private land (unless a temporary or permanent fixture on the land might have bearing on the condition of the highway). 
 Include photographs that are shaded, unfocused, poorly exposed/lit or where the condition on the public highway is not clear</t>
    </r>
  </si>
  <si>
    <t xml:space="preserve">Major Works (anything over 2 weeks) will require a major streetworks notification. Once submitted the Area office will approve or refuse the application depending on the works already booked on the network. Start date will be confirmed using the 10 day notice. </t>
  </si>
  <si>
    <t>Typically require 6 weeks notice prior to TRO works to sign and seal order</t>
  </si>
  <si>
    <t xml:space="preserve">Overseeing Organisation Response and agreed actions completed prior to placing scheme on maintenance </t>
  </si>
  <si>
    <t>Planning Permission Decision Notice / S106 Agreement obligations</t>
  </si>
  <si>
    <t>Planning Permission Decision Notice</t>
  </si>
  <si>
    <t xml:space="preserve">Please see design standards for developer funded works and refer to the NYC ‘Movement and Place Matrix’ </t>
  </si>
  <si>
    <t xml:space="preserve">All S278 Application requests shall be made using the Appendix A (1) - S278 Application Request Form and sent to Development.Control@northyorks.gov.uk . </t>
  </si>
  <si>
    <t>Copy of the Planning Permission Decision notice and associated conditions to include the approved planning drawings of the highway works. As part of the S278 Design Audit, we must review whether the works proposed and the methods of working are in accordance with the planning permission.</t>
  </si>
  <si>
    <t xml:space="preserve">Signed copy of the agreement to be sent for the file to ensure all off-site highways works are included within the S278 extents. </t>
  </si>
  <si>
    <t xml:space="preserve">Copied of Land Registry Titles, including plans.                                            Where adjoining/nearby landowners or properties are directly affected by the proposed works then evidence of consultation will need to be supplied, especially where land is being dedicated. Including Public Right of Way consultation / diversions. </t>
  </si>
  <si>
    <t xml:space="preserve">S278 Legal Agreement Plan </t>
  </si>
  <si>
    <t>In accordance with colour / shading detailed in Appendix A (1) - S278 Application Request Form</t>
  </si>
  <si>
    <t>The Developer must liaise with NYC’s Engineer to commission an independent Stage 2 Road Safety Audit in accordance with GG119, and in doing so, agree the appointment of a suitably qualified Auditor via the submission of appropriate CVs and then subsequently agree an Audit Brief with North Yorkshire Council acting in the capacity of Overseeing Organisation. NYC Traffic Engineering Team must be given the opportunity to tender for this work</t>
  </si>
  <si>
    <t xml:space="preserve">A breakdown of the costs to undertake the works including ancillary works and/or any works associated with the S278 scheme. </t>
  </si>
  <si>
    <t>S278 Legal Agreement Plan</t>
  </si>
  <si>
    <t>Proposed Statutory Undertakers Drawing</t>
  </si>
  <si>
    <t>Existing Detail /  Site Clearance</t>
  </si>
  <si>
    <t xml:space="preserve">Swept path plots are to include as appropriate the following vehicles, emergency vehicles e.g. fire tender; refuse vehicles; operational vehicles such as tanker for pump stations and any other vehicles at the discretion of the Engineer.   Vehicle tracking speeds MUST be annotated next to each vehicle manoeuvre. The tracking speed should be appropriate for the location, with a minimum tracking speed of 10mph. Drawings must clearly show the chassis and the wheel tracking.   </t>
  </si>
  <si>
    <t xml:space="preserve">Proposals for the Street Lighting, including a specification, must be supplied directly to NYC Street Lighting, or supplied and passed on as part of the package detailing the scheme. NYC may have carried out the Street Lighting Design. Showing any existing and any proposed trees/planting.  Many regulatory signs must be illuminated throughout the  hours of darkness by internal or external lighting if they are sited within 50 m of a street lamp  forming part of a system of street lighting where the speed limit is greater than 20 mph.                                                                                                                                                             Utilities to include proposed Diversions. All existing utility apparatus should be located and proven by trial holes to confirm location, route and depth etc. a Roads and Street Works Permit and a licence under Section 171 of the Highways Act 1980 will be required for trial holes                                          </t>
  </si>
  <si>
    <t>S278 Submission Tracker</t>
  </si>
  <si>
    <t>A letter from the Developer (CDM Client) confirming who the Principal Designer is and that the Designer/Principal Designer undertaking the works has the appropriate skills, knowledge and experience to undertake their duties under CDM Regulations. This must be a letter from the Developer – a letter from the Principal Designer is not sufficient. Furthermore, written evidence must be provided that the Developer’s Designer for the S278 highway works has a minimum f professional indemnity insurance, with no limit on the number of claims.</t>
  </si>
  <si>
    <t xml:space="preserve">Advanced/ Early Streetworks Notice / Public Transport Notice / Lane Rental </t>
  </si>
  <si>
    <r>
      <t xml:space="preserve">Advance warning of major S278 works (greater than 3months in advance)                                                                     Evidence of formal notice having been given to public transport service operators where diversions or timetable changes are required (minimum notice of 8 weeks required). </t>
    </r>
    <r>
      <rPr>
        <b/>
        <sz val="12"/>
        <color theme="1"/>
        <rFont val="Arial"/>
        <family val="2"/>
      </rPr>
      <t xml:space="preserve">Lane rental charges may apply - https://www.northyorks.gov.uk/roads-parking-and-travel/roads-and-pavements/charging-companies-roadworks-lane-rental-scheme </t>
    </r>
  </si>
  <si>
    <t xml:space="preserve">Project Information </t>
  </si>
  <si>
    <t xml:space="preserve">Project Contact </t>
  </si>
  <si>
    <t>Site Name</t>
  </si>
  <si>
    <t xml:space="preserve">Developer </t>
  </si>
  <si>
    <t>Planning ref</t>
  </si>
  <si>
    <t xml:space="preserve">Highway Consultant </t>
  </si>
  <si>
    <t>Target Start Date</t>
  </si>
  <si>
    <t xml:space="preserve">NYC Officer </t>
  </si>
  <si>
    <t>Submission Progress Dashboard</t>
  </si>
  <si>
    <t>Status</t>
  </si>
  <si>
    <t>Count</t>
  </si>
  <si>
    <t>Approved</t>
  </si>
  <si>
    <t>Under Review</t>
  </si>
  <si>
    <t xml:space="preserve">Outstanding </t>
  </si>
  <si>
    <t>Completion %</t>
  </si>
  <si>
    <t>Pre Construction Progress Dashboard</t>
  </si>
  <si>
    <t>Post Construction Progress Dashboard</t>
  </si>
  <si>
    <t>S278 Application Dashboard</t>
  </si>
  <si>
    <t>Streetworks Progress Dashboard</t>
  </si>
  <si>
    <t>Submitted / Under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</si>
</sst>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rial"/>
      <family val="2"/>
    </font>
    <font>
      <b/>
      <sz val="12"/>
      <color theme="1"/>
      <name val="Arial"/>
      <family val="2"/>
    </font>
    <font>
      <sz val="10"/>
      <color theme="1"/>
      <name val="Arial"/>
      <family val="2"/>
    </font>
    <font>
      <b/>
      <sz val="10"/>
      <color rgb="FFFF0000"/>
      <name val="Arial"/>
      <family val="2"/>
    </font>
    <font>
      <b/>
      <sz val="14"/>
      <color theme="1"/>
      <name val="Arial"/>
      <family val="2"/>
    </font>
    <font>
      <b/>
      <sz val="10"/>
      <color theme="1"/>
      <name val="Arial"/>
      <family val="2"/>
    </font>
    <font>
      <b/>
      <sz val="11"/>
      <color theme="1"/>
      <name val="Arial"/>
      <family val="2"/>
    </font>
    <font>
      <b/>
      <sz val="11"/>
      <name val="Arial"/>
      <family val="2"/>
    </font>
    <font>
      <sz val="11"/>
      <name val="Arial"/>
      <family val="2"/>
    </font>
    <font>
      <sz val="12"/>
      <name val="Arial"/>
      <family val="2"/>
    </font>
    <font>
      <b/>
      <sz val="12"/>
      <name val="Arial"/>
      <family val="2"/>
    </font>
    <font>
      <b/>
      <sz val="14"/>
      <name val="Arial"/>
      <family val="2"/>
    </font>
    <font>
      <b/>
      <sz val="26"/>
      <color theme="1"/>
      <name val="Arial"/>
      <family val="2"/>
    </font>
    <font>
      <b/>
      <sz val="16"/>
      <color theme="1"/>
      <name val="Arial"/>
      <family val="2"/>
    </font>
    <font>
      <b/>
      <sz val="28"/>
      <color theme="0"/>
      <name val="Arial"/>
      <family val="2"/>
    </font>
    <font>
      <b/>
      <sz val="28"/>
      <color theme="1"/>
      <name val="Arial"/>
      <family val="2"/>
    </font>
    <font>
      <b/>
      <sz val="12"/>
      <color theme="0"/>
      <name val="Arial"/>
      <family val="2"/>
    </font>
    <font>
      <b/>
      <sz val="12"/>
      <color rgb="FF242424"/>
      <name val="Arial"/>
      <family val="2"/>
    </font>
    <font>
      <sz val="12"/>
      <color rgb="FF242424"/>
      <name val="Arial"/>
      <family val="2"/>
    </font>
    <font>
      <sz val="7"/>
      <color theme="1"/>
      <name val="Segoe UI"/>
      <family val="2"/>
    </font>
    <font>
      <b/>
      <sz val="18"/>
      <color theme="1"/>
      <name val="Segoe UI"/>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0" tint="-4.9989318521683403E-2"/>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1">
    <xf numFmtId="0" fontId="0" fillId="0" borderId="0"/>
  </cellStyleXfs>
  <cellXfs count="111">
    <xf numFmtId="0" fontId="0" fillId="0" borderId="0" xfId="0"/>
    <xf numFmtId="0" fontId="2" fillId="2" borderId="0" xfId="0" applyFont="1" applyFill="1" applyAlignment="1">
      <alignment horizontal="left" vertical="top" wrapText="1"/>
    </xf>
    <xf numFmtId="0" fontId="6" fillId="0" borderId="0" xfId="0" applyFont="1" applyBorder="1" applyAlignment="1">
      <alignment horizontal="left" vertical="center" wrapText="1"/>
    </xf>
    <xf numFmtId="0" fontId="0" fillId="0" borderId="0" xfId="0" applyAlignment="1">
      <alignment wrapText="1"/>
    </xf>
    <xf numFmtId="0" fontId="0" fillId="0" borderId="0" xfId="0" applyBorder="1"/>
    <xf numFmtId="0" fontId="1" fillId="0" borderId="0" xfId="0" applyFont="1" applyBorder="1" applyAlignment="1">
      <alignment vertical="center" wrapText="1"/>
    </xf>
    <xf numFmtId="0" fontId="1"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14" fontId="6" fillId="0" borderId="0" xfId="0" applyNumberFormat="1" applyFont="1" applyFill="1" applyBorder="1" applyAlignment="1">
      <alignment vertical="center" wrapText="1"/>
    </xf>
    <xf numFmtId="0" fontId="6" fillId="0" borderId="0" xfId="0" applyFont="1" applyBorder="1" applyAlignment="1">
      <alignment vertical="center" wrapText="1"/>
    </xf>
    <xf numFmtId="0" fontId="0" fillId="0" borderId="0" xfId="0" applyAlignment="1">
      <alignment vertical="center" wrapText="1"/>
    </xf>
    <xf numFmtId="0" fontId="0" fillId="0" borderId="0" xfId="0" applyBorder="1" applyAlignment="1">
      <alignment wrapText="1"/>
    </xf>
    <xf numFmtId="0" fontId="5" fillId="0" borderId="0" xfId="0" applyFont="1" applyFill="1" applyBorder="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1" fillId="0" borderId="0" xfId="0" applyFont="1" applyBorder="1"/>
    <xf numFmtId="0" fontId="0" fillId="0" borderId="1" xfId="0" applyBorder="1" applyAlignment="1">
      <alignment vertical="center" wrapText="1"/>
    </xf>
    <xf numFmtId="0" fontId="9" fillId="0" borderId="1" xfId="0" applyFont="1" applyBorder="1" applyAlignment="1">
      <alignment vertical="center" wrapText="1"/>
    </xf>
    <xf numFmtId="0" fontId="2" fillId="2" borderId="4" xfId="0" applyFont="1" applyFill="1" applyBorder="1" applyAlignment="1">
      <alignment horizontal="left" vertical="top" wrapText="1"/>
    </xf>
    <xf numFmtId="0" fontId="2"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0" fillId="0" borderId="0" xfId="0" applyBorder="1" applyAlignment="1">
      <alignment vertical="center"/>
    </xf>
    <xf numFmtId="0" fontId="0" fillId="0" borderId="0" xfId="0" applyAlignment="1">
      <alignment vertical="center"/>
    </xf>
    <xf numFmtId="0" fontId="0" fillId="0" borderId="0" xfId="0" applyBorder="1" applyAlignment="1">
      <alignment vertical="center" wrapText="1"/>
    </xf>
    <xf numFmtId="0" fontId="2" fillId="2" borderId="1" xfId="0" applyFont="1" applyFill="1" applyBorder="1" applyAlignment="1">
      <alignment horizontal="left" vertical="center" wrapText="1"/>
    </xf>
    <xf numFmtId="0" fontId="5" fillId="2" borderId="0" xfId="0" applyFont="1" applyFill="1" applyAlignment="1">
      <alignment horizontal="left" vertical="top" wrapText="1"/>
    </xf>
    <xf numFmtId="0" fontId="5" fillId="2" borderId="0" xfId="0" applyFont="1" applyFill="1" applyAlignment="1">
      <alignment horizontal="center" vertical="top" wrapText="1"/>
    </xf>
    <xf numFmtId="0" fontId="3" fillId="2" borderId="0" xfId="0" applyFont="1" applyFill="1" applyAlignment="1">
      <alignment horizontal="left" vertical="top" wrapText="1"/>
    </xf>
    <xf numFmtId="0" fontId="2" fillId="2" borderId="17" xfId="0" applyFont="1" applyFill="1" applyBorder="1" applyAlignment="1">
      <alignment horizontal="left" vertical="center" wrapText="1"/>
    </xf>
    <xf numFmtId="0" fontId="2" fillId="2" borderId="21" xfId="0" applyFont="1" applyFill="1" applyBorder="1" applyAlignment="1">
      <alignment horizontal="left" vertical="top" wrapText="1"/>
    </xf>
    <xf numFmtId="0" fontId="2" fillId="2" borderId="22" xfId="0" applyFont="1" applyFill="1" applyBorder="1" applyAlignment="1">
      <alignment horizontal="left" vertical="top" wrapText="1"/>
    </xf>
    <xf numFmtId="0" fontId="3" fillId="2" borderId="22"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9" xfId="0" applyFont="1" applyFill="1" applyBorder="1" applyAlignment="1">
      <alignment horizontal="left" vertical="top" wrapText="1"/>
    </xf>
    <xf numFmtId="0" fontId="3" fillId="2" borderId="9" xfId="0" applyFont="1" applyFill="1" applyBorder="1" applyAlignment="1">
      <alignment horizontal="left" vertical="top" wrapText="1"/>
    </xf>
    <xf numFmtId="0" fontId="2" fillId="2" borderId="27" xfId="0" applyFont="1" applyFill="1" applyBorder="1" applyAlignment="1">
      <alignment horizontal="left" vertical="top" wrapText="1"/>
    </xf>
    <xf numFmtId="0" fontId="5" fillId="2" borderId="28" xfId="0" applyFont="1" applyFill="1" applyBorder="1" applyAlignment="1">
      <alignment horizontal="center" vertical="top" wrapText="1"/>
    </xf>
    <xf numFmtId="0" fontId="8" fillId="2" borderId="1"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5" fillId="2" borderId="14"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6" xfId="0" applyFont="1" applyFill="1" applyBorder="1" applyAlignment="1">
      <alignment horizontal="left" vertical="center" wrapText="1"/>
    </xf>
    <xf numFmtId="14" fontId="8" fillId="2" borderId="1" xfId="0" applyNumberFormat="1" applyFont="1" applyFill="1" applyBorder="1" applyAlignment="1">
      <alignment horizontal="left" vertical="center" wrapText="1"/>
    </xf>
    <xf numFmtId="0" fontId="7" fillId="2" borderId="0" xfId="0" applyFont="1" applyFill="1" applyBorder="1" applyAlignment="1">
      <alignment horizontal="left" vertical="center" wrapText="1"/>
    </xf>
    <xf numFmtId="0" fontId="5" fillId="2" borderId="15" xfId="0" applyFont="1" applyFill="1" applyBorder="1" applyAlignment="1">
      <alignment horizontal="center" vertical="center" wrapText="1"/>
    </xf>
    <xf numFmtId="0" fontId="3"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5" fillId="2" borderId="8" xfId="0" applyFont="1" applyFill="1" applyBorder="1" applyAlignment="1">
      <alignment horizontal="center" vertical="top" wrapText="1"/>
    </xf>
    <xf numFmtId="0" fontId="1" fillId="5" borderId="1" xfId="0" applyFont="1" applyFill="1" applyBorder="1" applyAlignment="1">
      <alignment vertical="center" wrapText="1"/>
    </xf>
    <xf numFmtId="0" fontId="1" fillId="5" borderId="1" xfId="0" applyFont="1" applyFill="1" applyBorder="1" applyAlignment="1">
      <alignment vertical="center"/>
    </xf>
    <xf numFmtId="0" fontId="10" fillId="5" borderId="1" xfId="0" applyFont="1" applyFill="1" applyBorder="1" applyAlignment="1">
      <alignment vertical="center" wrapText="1"/>
    </xf>
    <xf numFmtId="0" fontId="0" fillId="6" borderId="29" xfId="0" applyFont="1" applyFill="1" applyBorder="1" applyAlignment="1">
      <alignment horizontal="left" vertical="center" wrapText="1"/>
    </xf>
    <xf numFmtId="0" fontId="0" fillId="7" borderId="30" xfId="0" applyFont="1" applyFill="1" applyBorder="1" applyAlignment="1">
      <alignment horizontal="left" vertical="center" wrapText="1"/>
    </xf>
    <xf numFmtId="0" fontId="0" fillId="4" borderId="30" xfId="0" applyFont="1" applyFill="1" applyBorder="1" applyAlignment="1">
      <alignment horizontal="left" vertical="center" wrapText="1"/>
    </xf>
    <xf numFmtId="0" fontId="0" fillId="3" borderId="31"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1" xfId="0" applyFont="1" applyFill="1" applyBorder="1" applyAlignment="1">
      <alignment horizontal="left" vertical="center" wrapText="1"/>
    </xf>
    <xf numFmtId="14" fontId="10" fillId="5" borderId="1" xfId="0" applyNumberFormat="1" applyFont="1" applyFill="1" applyBorder="1" applyAlignment="1">
      <alignment horizontal="left" vertical="center" wrapText="1"/>
    </xf>
    <xf numFmtId="0" fontId="10" fillId="5" borderId="16"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3" fillId="2" borderId="5" xfId="0" applyFont="1" applyFill="1" applyBorder="1" applyAlignment="1">
      <alignment horizontal="right" vertical="center" wrapText="1"/>
    </xf>
    <xf numFmtId="0" fontId="15" fillId="9" borderId="0" xfId="0" applyFont="1" applyFill="1" applyAlignment="1">
      <alignment vertical="center" wrapText="1"/>
    </xf>
    <xf numFmtId="0" fontId="0" fillId="2" borderId="0" xfId="0" applyFill="1"/>
    <xf numFmtId="0" fontId="15" fillId="0" borderId="0" xfId="0" applyFont="1" applyAlignment="1">
      <alignment horizontal="center" vertical="center" wrapText="1"/>
    </xf>
    <xf numFmtId="0" fontId="15" fillId="9" borderId="0" xfId="0" applyFont="1" applyFill="1" applyAlignment="1">
      <alignment horizontal="center" vertical="center" wrapText="1"/>
    </xf>
    <xf numFmtId="0" fontId="15" fillId="2" borderId="0" xfId="0" applyFont="1" applyFill="1" applyAlignment="1">
      <alignment vertical="center" wrapText="1"/>
    </xf>
    <xf numFmtId="0" fontId="1" fillId="2" borderId="0" xfId="0" applyFont="1" applyFill="1" applyAlignment="1">
      <alignment vertical="center" wrapText="1"/>
    </xf>
    <xf numFmtId="0" fontId="1" fillId="5" borderId="3" xfId="0" applyFont="1" applyFill="1" applyBorder="1" applyAlignment="1">
      <alignment vertical="center" wrapText="1"/>
    </xf>
    <xf numFmtId="0" fontId="0" fillId="2" borderId="1" xfId="0" applyFill="1" applyBorder="1" applyAlignment="1">
      <alignment vertical="center" wrapText="1"/>
    </xf>
    <xf numFmtId="0" fontId="0" fillId="2" borderId="0" xfId="0" applyFill="1" applyAlignment="1">
      <alignment vertical="center" wrapText="1"/>
    </xf>
    <xf numFmtId="0" fontId="1" fillId="2" borderId="0" xfId="0" applyFont="1" applyFill="1" applyAlignment="1">
      <alignment wrapText="1"/>
    </xf>
    <xf numFmtId="0" fontId="17" fillId="5" borderId="1" xfId="0" applyFont="1" applyFill="1" applyBorder="1"/>
    <xf numFmtId="0" fontId="18" fillId="2" borderId="1" xfId="0" applyFont="1" applyFill="1" applyBorder="1"/>
    <xf numFmtId="0" fontId="0" fillId="2" borderId="1" xfId="0" applyFill="1" applyBorder="1" applyAlignment="1">
      <alignment wrapText="1"/>
    </xf>
    <xf numFmtId="0" fontId="1" fillId="2" borderId="0" xfId="0" applyFont="1" applyFill="1"/>
    <xf numFmtId="10" fontId="0" fillId="2" borderId="0" xfId="0" applyNumberFormat="1" applyFill="1"/>
    <xf numFmtId="0" fontId="19" fillId="9" borderId="0" xfId="0" applyFont="1" applyFill="1" applyAlignment="1">
      <alignment horizontal="left" vertical="center" indent="1"/>
    </xf>
    <xf numFmtId="0" fontId="0" fillId="9" borderId="0" xfId="0" applyFill="1" applyAlignment="1">
      <alignment vertical="center" wrapText="1"/>
    </xf>
    <xf numFmtId="0" fontId="19" fillId="2" borderId="0" xfId="0" applyFont="1" applyFill="1" applyAlignment="1">
      <alignment horizontal="left" vertical="center" indent="1"/>
    </xf>
    <xf numFmtId="0" fontId="20" fillId="2" borderId="0" xfId="0" applyFont="1" applyFill="1" applyAlignment="1">
      <alignment vertical="center"/>
    </xf>
    <xf numFmtId="0" fontId="16" fillId="8"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5" borderId="14" xfId="0" applyFont="1" applyFill="1" applyBorder="1" applyAlignment="1">
      <alignment horizontal="center" vertical="center" wrapText="1"/>
    </xf>
    <xf numFmtId="14" fontId="11" fillId="5" borderId="14" xfId="0" applyNumberFormat="1" applyFont="1" applyFill="1" applyBorder="1" applyAlignment="1">
      <alignment horizontal="center" vertical="center" wrapText="1"/>
    </xf>
    <xf numFmtId="0" fontId="5" fillId="2" borderId="28" xfId="0" applyFont="1" applyFill="1" applyBorder="1" applyAlignment="1">
      <alignment horizontal="center" vertical="top" wrapText="1"/>
    </xf>
    <xf numFmtId="0" fontId="5" fillId="2" borderId="0" xfId="0" applyFont="1" applyFill="1" applyBorder="1" applyAlignment="1">
      <alignment horizontal="center" vertical="top" wrapText="1"/>
    </xf>
    <xf numFmtId="0" fontId="11" fillId="5" borderId="13"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2" fillId="5" borderId="10"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12" fillId="5" borderId="12" xfId="0" applyFont="1" applyFill="1" applyBorder="1" applyAlignment="1">
      <alignment horizontal="left" vertical="center" wrapText="1"/>
    </xf>
    <xf numFmtId="0" fontId="1" fillId="2" borderId="32"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Normal" xfId="0" builtinId="0"/>
  </cellStyles>
  <dxfs count="6">
    <dxf>
      <fill>
        <patternFill>
          <bgColor theme="7" tint="0.39994506668294322"/>
        </patternFill>
      </fill>
    </dxf>
    <dxf>
      <fill>
        <patternFill>
          <bgColor theme="7" tint="0.39994506668294322"/>
        </patternFill>
      </fill>
    </dxf>
    <dxf>
      <fill>
        <patternFill>
          <bgColor theme="0" tint="-0.14996795556505021"/>
        </patternFill>
      </fill>
    </dxf>
    <dxf>
      <fill>
        <patternFill>
          <bgColor theme="5" tint="-0.24994659260841701"/>
        </patternFill>
      </fill>
    </dxf>
    <dxf>
      <fill>
        <patternFill>
          <bgColor theme="9" tint="0.59996337778862885"/>
        </patternFill>
      </fill>
    </dxf>
    <dxf>
      <fill>
        <patternFill>
          <bgColor theme="5" tint="0.59996337778862885"/>
        </patternFill>
      </fill>
    </dxf>
  </dxfs>
  <tableStyles count="0" defaultTableStyle="TableStyleMedium2" defaultPivotStyle="PivotStyleLight16"/>
  <colors>
    <mruColors>
      <color rgb="FFF4AF80"/>
      <color rgb="FFFFCE33"/>
      <color rgb="FFE67A68"/>
      <color rgb="FFC4F2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Submission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'[1]Start Here Dashboard'!$B$10</c:f>
              <c:strCache>
                <c:ptCount val="1"/>
                <c:pt idx="0">
                  <c:v>Count</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F54C-4F31-89A3-48406A3AEE6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54C-4F31-89A3-48406A3AEE6D}"/>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F54C-4F31-89A3-48406A3AEE6D}"/>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F54C-4F31-89A3-48406A3AEE6D}"/>
              </c:ext>
            </c:extLst>
          </c:dPt>
          <c:cat>
            <c:strRef>
              <c:f>'[1]Start Here Dashboard'!$A$11:$A$14</c:f>
              <c:strCache>
                <c:ptCount val="4"/>
                <c:pt idx="0">
                  <c:v>Approved</c:v>
                </c:pt>
                <c:pt idx="1">
                  <c:v>Under Review</c:v>
                </c:pt>
                <c:pt idx="2">
                  <c:v>Outstanding </c:v>
                </c:pt>
                <c:pt idx="3">
                  <c:v>Not Applicable </c:v>
                </c:pt>
              </c:strCache>
            </c:strRef>
          </c:cat>
          <c:val>
            <c:numRef>
              <c:f>'[1]Start Here Dashboard'!$B$11:$B$14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F54C-4F31-89A3-48406A3AEE6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Post</a:t>
            </a:r>
            <a:r>
              <a:rPr lang="en-US" baseline="0"/>
              <a:t> Construction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'[1]Start Here Dashboard'!$B$30</c:f>
              <c:strCache>
                <c:ptCount val="1"/>
                <c:pt idx="0">
                  <c:v>Count</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5D8E-4F1B-9BC0-E33BFA7A55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D8E-4F1B-9BC0-E33BFA7A559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5D8E-4F1B-9BC0-E33BFA7A559C}"/>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5D8E-4F1B-9BC0-E33BFA7A559C}"/>
              </c:ext>
            </c:extLst>
          </c:dPt>
          <c:cat>
            <c:strRef>
              <c:f>'[1]Start Here Dashboard'!$A$31:$A$34</c:f>
              <c:strCache>
                <c:ptCount val="4"/>
                <c:pt idx="0">
                  <c:v>Approved</c:v>
                </c:pt>
                <c:pt idx="1">
                  <c:v>Under Review</c:v>
                </c:pt>
                <c:pt idx="2">
                  <c:v>Outstanding </c:v>
                </c:pt>
                <c:pt idx="3">
                  <c:v>Not Applicable </c:v>
                </c:pt>
              </c:strCache>
            </c:strRef>
          </c:cat>
          <c:val>
            <c:numRef>
              <c:f>'[1]Start Here Dashboard'!$B$31:$B$34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5D8E-4F1B-9BC0-E33BFA7A559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 Construction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'[1]Start Here Dashboard'!$B$20</c:f>
              <c:strCache>
                <c:ptCount val="1"/>
                <c:pt idx="0">
                  <c:v>Count</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8453-4AFB-AC61-A2447786770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453-4AFB-AC61-A2447786770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8453-4AFB-AC61-A2447786770C}"/>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8453-4AFB-AC61-A2447786770C}"/>
              </c:ext>
            </c:extLst>
          </c:dPt>
          <c:cat>
            <c:strRef>
              <c:f>'[1]Start Here Dashboard'!$A$21:$A$24</c:f>
              <c:strCache>
                <c:ptCount val="4"/>
                <c:pt idx="0">
                  <c:v>Approved</c:v>
                </c:pt>
                <c:pt idx="1">
                  <c:v>Under Review</c:v>
                </c:pt>
                <c:pt idx="2">
                  <c:v>Outstanding </c:v>
                </c:pt>
                <c:pt idx="3">
                  <c:v>Not Applicable </c:v>
                </c:pt>
              </c:strCache>
            </c:strRef>
          </c:cat>
          <c:val>
            <c:numRef>
              <c:f>'[1]Start Here Dashboard'!$B$21:$B$24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8453-4AFB-AC61-A2447786770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Post</a:t>
            </a:r>
            <a:r>
              <a:rPr lang="en-US" baseline="0"/>
              <a:t> Construction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'[1]Start Here Dashboard'!$B$30</c:f>
              <c:strCache>
                <c:ptCount val="1"/>
                <c:pt idx="0">
                  <c:v>Count</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AA54-4301-B2D4-FD5F7584303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A54-4301-B2D4-FD5F7584303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AA54-4301-B2D4-FD5F75843038}"/>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AA54-4301-B2D4-FD5F75843038}"/>
              </c:ext>
            </c:extLst>
          </c:dPt>
          <c:cat>
            <c:strRef>
              <c:f>'[1]Start Here Dashboard'!$A$31:$A$34</c:f>
              <c:strCache>
                <c:ptCount val="4"/>
                <c:pt idx="0">
                  <c:v>Approved</c:v>
                </c:pt>
                <c:pt idx="1">
                  <c:v>Under Review</c:v>
                </c:pt>
                <c:pt idx="2">
                  <c:v>Outstanding </c:v>
                </c:pt>
                <c:pt idx="3">
                  <c:v>Not Applicable </c:v>
                </c:pt>
              </c:strCache>
            </c:strRef>
          </c:cat>
          <c:val>
            <c:numRef>
              <c:f>'[1]Start Here Dashboard'!$B$31:$B$34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AA54-4301-B2D4-FD5F7584303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1721</xdr:colOff>
      <xdr:row>7</xdr:row>
      <xdr:rowOff>178825</xdr:rowOff>
    </xdr:from>
    <xdr:to>
      <xdr:col>5</xdr:col>
      <xdr:colOff>0</xdr:colOff>
      <xdr:row>16</xdr:row>
      <xdr:rowOff>11206</xdr:rowOff>
    </xdr:to>
    <xdr:graphicFrame macro="">
      <xdr:nvGraphicFramePr>
        <xdr:cNvPr id="2" name="Chart 1">
          <a:extLst>
            <a:ext uri="{FF2B5EF4-FFF2-40B4-BE49-F238E27FC236}">
              <a16:creationId xmlns:a16="http://schemas.microsoft.com/office/drawing/2014/main" id="{AD5C4DB4-174D-4ABF-85E7-3BEC9C7B9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7272</xdr:colOff>
      <xdr:row>28</xdr:row>
      <xdr:rowOff>956</xdr:rowOff>
    </xdr:from>
    <xdr:to>
      <xdr:col>5</xdr:col>
      <xdr:colOff>0</xdr:colOff>
      <xdr:row>36</xdr:row>
      <xdr:rowOff>0</xdr:rowOff>
    </xdr:to>
    <xdr:graphicFrame macro="">
      <xdr:nvGraphicFramePr>
        <xdr:cNvPr id="3" name="Chart 2">
          <a:extLst>
            <a:ext uri="{FF2B5EF4-FFF2-40B4-BE49-F238E27FC236}">
              <a16:creationId xmlns:a16="http://schemas.microsoft.com/office/drawing/2014/main" id="{3A0DA87D-252D-4204-B6CA-9A150A9D60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10395</xdr:colOff>
      <xdr:row>17</xdr:row>
      <xdr:rowOff>198956</xdr:rowOff>
    </xdr:from>
    <xdr:to>
      <xdr:col>5</xdr:col>
      <xdr:colOff>0</xdr:colOff>
      <xdr:row>25</xdr:row>
      <xdr:rowOff>190501</xdr:rowOff>
    </xdr:to>
    <xdr:graphicFrame macro="">
      <xdr:nvGraphicFramePr>
        <xdr:cNvPr id="4" name="Chart 3">
          <a:extLst>
            <a:ext uri="{FF2B5EF4-FFF2-40B4-BE49-F238E27FC236}">
              <a16:creationId xmlns:a16="http://schemas.microsoft.com/office/drawing/2014/main" id="{91D48BB6-8B99-47D5-BF4A-A973434A8B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7272</xdr:colOff>
      <xdr:row>37</xdr:row>
      <xdr:rowOff>956</xdr:rowOff>
    </xdr:from>
    <xdr:to>
      <xdr:col>5</xdr:col>
      <xdr:colOff>0</xdr:colOff>
      <xdr:row>45</xdr:row>
      <xdr:rowOff>0</xdr:rowOff>
    </xdr:to>
    <xdr:graphicFrame macro="">
      <xdr:nvGraphicFramePr>
        <xdr:cNvPr id="6" name="Chart 5">
          <a:extLst>
            <a:ext uri="{FF2B5EF4-FFF2-40B4-BE49-F238E27FC236}">
              <a16:creationId xmlns:a16="http://schemas.microsoft.com/office/drawing/2014/main" id="{290B40BB-14D7-48C1-B695-EA1E1CCDA9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463761</xdr:colOff>
      <xdr:row>0</xdr:row>
      <xdr:rowOff>0</xdr:rowOff>
    </xdr:from>
    <xdr:to>
      <xdr:col>16</xdr:col>
      <xdr:colOff>702758</xdr:colOff>
      <xdr:row>24</xdr:row>
      <xdr:rowOff>122171</xdr:rowOff>
    </xdr:to>
    <xdr:pic>
      <xdr:nvPicPr>
        <xdr:cNvPr id="7" name="Picture 6">
          <a:extLst>
            <a:ext uri="{FF2B5EF4-FFF2-40B4-BE49-F238E27FC236}">
              <a16:creationId xmlns:a16="http://schemas.microsoft.com/office/drawing/2014/main" id="{ABD18C14-5358-F131-2E45-F4102FE51384}"/>
            </a:ext>
          </a:extLst>
        </xdr:cNvPr>
        <xdr:cNvPicPr>
          <a:picLocks noChangeAspect="1"/>
        </xdr:cNvPicPr>
      </xdr:nvPicPr>
      <xdr:blipFill>
        <a:blip xmlns:r="http://schemas.openxmlformats.org/officeDocument/2006/relationships" r:embed="rId5"/>
        <a:stretch>
          <a:fillRect/>
        </a:stretch>
      </xdr:blipFill>
      <xdr:spPr>
        <a:xfrm>
          <a:off x="8505582" y="0"/>
          <a:ext cx="8321640" cy="52352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bes-data\TandDev\%23%20HDAA%20REVIEW%20TOOLS\4.%20Technical%20Review\b.%20S38%20Submission%20Tracker%20(last%20amended%2020.07.26).xlsx" TargetMode="External"/><Relationship Id="rId1" Type="http://schemas.openxmlformats.org/officeDocument/2006/relationships/externalLinkPath" Target="b.%20S38%20Submission%20Tracker%20(last%20amended%2020.07.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Dashboard"/>
      <sheetName val="S38 Tracker"/>
      <sheetName val="#General "/>
      <sheetName val="#Detailed Design "/>
      <sheetName val="#Other Supporting Documents"/>
      <sheetName val="#Pre-Construction "/>
      <sheetName val="#Post-Construction"/>
    </sheetNames>
    <sheetDataSet>
      <sheetData sheetId="0">
        <row r="10">
          <cell r="B10" t="str">
            <v>Count</v>
          </cell>
        </row>
        <row r="11">
          <cell r="A11" t="str">
            <v>Approved</v>
          </cell>
          <cell r="B11">
            <v>0</v>
          </cell>
        </row>
        <row r="12">
          <cell r="A12" t="str">
            <v>Under Review</v>
          </cell>
          <cell r="B12">
            <v>0</v>
          </cell>
        </row>
        <row r="13">
          <cell r="A13" t="str">
            <v xml:space="preserve">Outstanding </v>
          </cell>
          <cell r="B13">
            <v>0</v>
          </cell>
        </row>
        <row r="14">
          <cell r="A14" t="str">
            <v xml:space="preserve">Not Applicable </v>
          </cell>
          <cell r="B14">
            <v>0</v>
          </cell>
        </row>
        <row r="20">
          <cell r="B20" t="str">
            <v>Count</v>
          </cell>
        </row>
        <row r="21">
          <cell r="A21" t="str">
            <v>Approved</v>
          </cell>
          <cell r="B21">
            <v>0</v>
          </cell>
        </row>
        <row r="22">
          <cell r="A22" t="str">
            <v>Under Review</v>
          </cell>
          <cell r="B22">
            <v>0</v>
          </cell>
        </row>
        <row r="23">
          <cell r="A23" t="str">
            <v xml:space="preserve">Outstanding </v>
          </cell>
          <cell r="B23">
            <v>0</v>
          </cell>
        </row>
        <row r="24">
          <cell r="A24" t="str">
            <v xml:space="preserve">Not Applicable </v>
          </cell>
          <cell r="B24">
            <v>0</v>
          </cell>
        </row>
        <row r="30">
          <cell r="B30" t="str">
            <v>Count</v>
          </cell>
        </row>
        <row r="31">
          <cell r="A31" t="str">
            <v>Approved</v>
          </cell>
          <cell r="B31">
            <v>0</v>
          </cell>
        </row>
        <row r="32">
          <cell r="A32" t="str">
            <v>Under Review</v>
          </cell>
          <cell r="B32">
            <v>0</v>
          </cell>
        </row>
        <row r="33">
          <cell r="A33" t="str">
            <v xml:space="preserve">Outstanding </v>
          </cell>
          <cell r="B33">
            <v>0</v>
          </cell>
        </row>
        <row r="34">
          <cell r="A34" t="str">
            <v xml:space="preserve">Not Applicable </v>
          </cell>
          <cell r="B34">
            <v>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ED2E-F0E9-4032-B545-434ADBEC35FA}">
  <dimension ref="A1:O49"/>
  <sheetViews>
    <sheetView topLeftCell="A10" zoomScale="85" zoomScaleNormal="85" workbookViewId="0">
      <selection activeCell="B49" sqref="B49"/>
    </sheetView>
  </sheetViews>
  <sheetFormatPr defaultColWidth="8.84375" defaultRowHeight="15.5" x14ac:dyDescent="0.35"/>
  <cols>
    <col min="1" max="1" width="20.84375" style="77" customWidth="1"/>
    <col min="2" max="2" width="24.3046875" style="76" customWidth="1"/>
    <col min="3" max="3" width="8.84375" style="69"/>
    <col min="4" max="4" width="25" style="69" customWidth="1"/>
    <col min="5" max="5" width="18.07421875" style="69" customWidth="1"/>
    <col min="6" max="16384" width="8.84375" style="69"/>
  </cols>
  <sheetData>
    <row r="1" spans="1:15" ht="35" customHeight="1" x14ac:dyDescent="0.35">
      <c r="A1" s="88" t="s">
        <v>222</v>
      </c>
      <c r="B1" s="88"/>
      <c r="C1" s="88"/>
      <c r="D1" s="88"/>
      <c r="E1" s="88"/>
      <c r="F1" s="68"/>
      <c r="G1"/>
    </row>
    <row r="2" spans="1:15" ht="13" customHeight="1" x14ac:dyDescent="0.35">
      <c r="A2" s="70"/>
      <c r="B2" s="71"/>
      <c r="C2" s="71"/>
      <c r="D2" s="71"/>
      <c r="E2" s="71"/>
      <c r="F2" s="70"/>
      <c r="G2" s="72"/>
    </row>
    <row r="3" spans="1:15" x14ac:dyDescent="0.35">
      <c r="A3" s="87" t="s">
        <v>205</v>
      </c>
      <c r="B3" s="87"/>
      <c r="C3" s="73"/>
      <c r="D3" s="87" t="s">
        <v>206</v>
      </c>
      <c r="E3" s="87"/>
    </row>
    <row r="4" spans="1:15" x14ac:dyDescent="0.35">
      <c r="A4" s="74" t="s">
        <v>207</v>
      </c>
      <c r="B4" s="75"/>
      <c r="C4" s="76"/>
      <c r="D4" s="52" t="s">
        <v>208</v>
      </c>
      <c r="E4" s="75"/>
    </row>
    <row r="5" spans="1:15" x14ac:dyDescent="0.35">
      <c r="A5" s="52" t="s">
        <v>209</v>
      </c>
      <c r="B5" s="75"/>
      <c r="C5" s="76"/>
      <c r="D5" s="52" t="s">
        <v>210</v>
      </c>
      <c r="E5" s="75"/>
    </row>
    <row r="6" spans="1:15" ht="15.5" customHeight="1" x14ac:dyDescent="0.35">
      <c r="A6" s="52" t="s">
        <v>211</v>
      </c>
      <c r="B6" s="75"/>
      <c r="C6" s="76"/>
      <c r="D6" s="52" t="s">
        <v>212</v>
      </c>
      <c r="E6" s="75"/>
    </row>
    <row r="7" spans="1:15" x14ac:dyDescent="0.35">
      <c r="C7" s="76"/>
      <c r="F7" s="73"/>
      <c r="G7" s="73"/>
      <c r="H7" s="73"/>
      <c r="I7" s="73"/>
      <c r="J7" s="73"/>
      <c r="K7" s="73"/>
      <c r="L7" s="73"/>
      <c r="M7" s="73"/>
      <c r="N7" s="73"/>
      <c r="O7" s="73"/>
    </row>
    <row r="8" spans="1:15" x14ac:dyDescent="0.35">
      <c r="A8" s="69"/>
      <c r="B8" s="69"/>
    </row>
    <row r="9" spans="1:15" x14ac:dyDescent="0.35">
      <c r="A9" s="87" t="s">
        <v>213</v>
      </c>
      <c r="B9" s="87"/>
    </row>
    <row r="10" spans="1:15" x14ac:dyDescent="0.35">
      <c r="A10" s="74" t="s">
        <v>214</v>
      </c>
      <c r="B10" s="78" t="s">
        <v>215</v>
      </c>
    </row>
    <row r="11" spans="1:15" ht="18.5" customHeight="1" x14ac:dyDescent="0.35">
      <c r="A11" s="75" t="s">
        <v>216</v>
      </c>
      <c r="B11" s="75">
        <f>COUNTIF('S278 Tracker'!B3:L9, "Approved / Received")</f>
        <v>0</v>
      </c>
    </row>
    <row r="12" spans="1:15" x14ac:dyDescent="0.35">
      <c r="A12" s="75" t="s">
        <v>217</v>
      </c>
      <c r="B12" s="75">
        <f>COUNTIF('S278 Tracker'!B3:L9, "Submitted / Under Review")</f>
        <v>0</v>
      </c>
    </row>
    <row r="13" spans="1:15" x14ac:dyDescent="0.35">
      <c r="A13" s="75" t="s">
        <v>218</v>
      </c>
      <c r="B13" s="79">
        <f>COUNTIF('S278 Tracker'!B3:L9, "Required / Outstanding")</f>
        <v>0</v>
      </c>
    </row>
    <row r="14" spans="1:15" x14ac:dyDescent="0.35">
      <c r="A14" s="80" t="s">
        <v>175</v>
      </c>
      <c r="B14" s="75">
        <f>COUNTIF('S278 Tracker'!B3:L9, "Not Applicable ")</f>
        <v>0</v>
      </c>
    </row>
    <row r="15" spans="1:15" x14ac:dyDescent="0.35">
      <c r="A15" s="76"/>
    </row>
    <row r="16" spans="1:15" x14ac:dyDescent="0.35">
      <c r="A16" s="81" t="s">
        <v>219</v>
      </c>
      <c r="B16" s="82">
        <f>IF(33=0,0,(B11+B14)/33)</f>
        <v>0</v>
      </c>
    </row>
    <row r="17" spans="1:2" x14ac:dyDescent="0.35">
      <c r="A17" s="81"/>
      <c r="B17" s="82"/>
    </row>
    <row r="18" spans="1:2" x14ac:dyDescent="0.35">
      <c r="A18" s="83"/>
      <c r="B18" s="84"/>
    </row>
    <row r="19" spans="1:2" x14ac:dyDescent="0.35">
      <c r="A19" s="87" t="s">
        <v>220</v>
      </c>
      <c r="B19" s="87"/>
    </row>
    <row r="20" spans="1:2" x14ac:dyDescent="0.35">
      <c r="A20" s="74" t="s">
        <v>214</v>
      </c>
      <c r="B20" s="78" t="s">
        <v>215</v>
      </c>
    </row>
    <row r="21" spans="1:2" x14ac:dyDescent="0.35">
      <c r="A21" s="75" t="s">
        <v>216</v>
      </c>
      <c r="B21" s="75">
        <f>COUNTIF('S278 Tracker'!B12:L12, "Approved / Received")</f>
        <v>0</v>
      </c>
    </row>
    <row r="22" spans="1:2" ht="14" customHeight="1" x14ac:dyDescent="0.35">
      <c r="A22" s="75" t="s">
        <v>217</v>
      </c>
      <c r="B22" s="75">
        <f>COUNTIF('S278 Tracker'!B12:L12, "Submitted / Under Review")</f>
        <v>0</v>
      </c>
    </row>
    <row r="23" spans="1:2" x14ac:dyDescent="0.35">
      <c r="A23" s="75" t="s">
        <v>218</v>
      </c>
      <c r="B23" s="79">
        <f>COUNTIF('S278 Tracker'!B12:L12, "Required / Outstanding")</f>
        <v>0</v>
      </c>
    </row>
    <row r="24" spans="1:2" x14ac:dyDescent="0.35">
      <c r="A24" s="80" t="s">
        <v>175</v>
      </c>
      <c r="B24" s="75">
        <f>COUNTIF('S278 Tracker'!B12:L12, "Not Applicable ")</f>
        <v>0</v>
      </c>
    </row>
    <row r="25" spans="1:2" x14ac:dyDescent="0.35">
      <c r="A25" s="76"/>
    </row>
    <row r="26" spans="1:2" x14ac:dyDescent="0.35">
      <c r="A26" s="81" t="s">
        <v>219</v>
      </c>
      <c r="B26" s="82">
        <f>IF(11=0,0,(B21+B24)/11)</f>
        <v>0</v>
      </c>
    </row>
    <row r="27" spans="1:2" x14ac:dyDescent="0.35">
      <c r="A27" s="81"/>
      <c r="B27" s="82"/>
    </row>
    <row r="28" spans="1:2" x14ac:dyDescent="0.35">
      <c r="A28" s="85"/>
    </row>
    <row r="29" spans="1:2" x14ac:dyDescent="0.35">
      <c r="A29" s="87" t="s">
        <v>223</v>
      </c>
      <c r="B29" s="87"/>
    </row>
    <row r="30" spans="1:2" x14ac:dyDescent="0.35">
      <c r="A30" s="74" t="s">
        <v>214</v>
      </c>
      <c r="B30" s="78" t="s">
        <v>215</v>
      </c>
    </row>
    <row r="31" spans="1:2" x14ac:dyDescent="0.35">
      <c r="A31" s="75" t="s">
        <v>216</v>
      </c>
      <c r="B31" s="75">
        <f>COUNTIF('S278 Tracker'!B15:L15, "Approved / Received")</f>
        <v>0</v>
      </c>
    </row>
    <row r="32" spans="1:2" x14ac:dyDescent="0.35">
      <c r="A32" s="75" t="s">
        <v>217</v>
      </c>
      <c r="B32" s="75">
        <f>COUNTIF('S278 Tracker'!B15:L15, "Submitted / Under Review")</f>
        <v>0</v>
      </c>
    </row>
    <row r="33" spans="1:15" x14ac:dyDescent="0.35">
      <c r="A33" s="75" t="s">
        <v>218</v>
      </c>
      <c r="B33" s="79">
        <f>COUNTIF('S278 Tracker'!B15:L15, "Required / Outstanding")</f>
        <v>0</v>
      </c>
    </row>
    <row r="34" spans="1:15" ht="14.5" customHeight="1" x14ac:dyDescent="0.35">
      <c r="A34" s="80" t="s">
        <v>175</v>
      </c>
      <c r="B34" s="75">
        <f>COUNTIF('S278 Tracker'!B15:L15, "Not Applicable ")</f>
        <v>0</v>
      </c>
    </row>
    <row r="35" spans="1:15" x14ac:dyDescent="0.35">
      <c r="A35" s="76"/>
    </row>
    <row r="36" spans="1:15" x14ac:dyDescent="0.35">
      <c r="A36" s="81" t="s">
        <v>219</v>
      </c>
      <c r="B36" s="82">
        <f>IF(11=0,0,(B31+B34)/11)</f>
        <v>0</v>
      </c>
    </row>
    <row r="37" spans="1:15" ht="26" x14ac:dyDescent="0.35">
      <c r="A37" s="86"/>
    </row>
    <row r="38" spans="1:15" x14ac:dyDescent="0.35">
      <c r="A38" s="87" t="s">
        <v>221</v>
      </c>
      <c r="B38" s="87"/>
      <c r="N38" s="77"/>
      <c r="O38" s="76"/>
    </row>
    <row r="39" spans="1:15" x14ac:dyDescent="0.35">
      <c r="A39" s="74" t="s">
        <v>214</v>
      </c>
      <c r="B39" s="78" t="s">
        <v>215</v>
      </c>
      <c r="N39" s="77"/>
      <c r="O39" s="76"/>
    </row>
    <row r="40" spans="1:15" x14ac:dyDescent="0.35">
      <c r="A40" s="75" t="s">
        <v>216</v>
      </c>
      <c r="B40" s="75">
        <f>COUNTIF('S278 Tracker'!B18:L18, "Approved / Received ")</f>
        <v>0</v>
      </c>
      <c r="N40" s="77"/>
      <c r="O40" s="76"/>
    </row>
    <row r="41" spans="1:15" x14ac:dyDescent="0.35">
      <c r="A41" s="75" t="s">
        <v>217</v>
      </c>
      <c r="B41" s="75">
        <f>COUNTIF('S278 Tracker'!B18:L18, "Submitted / Under Review")</f>
        <v>0</v>
      </c>
      <c r="N41" s="77"/>
      <c r="O41" s="76"/>
    </row>
    <row r="42" spans="1:15" x14ac:dyDescent="0.35">
      <c r="A42" s="75" t="s">
        <v>218</v>
      </c>
      <c r="B42" s="79">
        <f>COUNTIF('S278 Tracker'!B18:L18, "Required / Outstanding")</f>
        <v>0</v>
      </c>
      <c r="N42" s="77"/>
      <c r="O42" s="76"/>
    </row>
    <row r="43" spans="1:15" x14ac:dyDescent="0.35">
      <c r="A43" s="80" t="s">
        <v>175</v>
      </c>
      <c r="B43" s="75">
        <f>COUNTIF('S278 Tracker'!B18:L18, "Not Applicable ")</f>
        <v>0</v>
      </c>
      <c r="N43" s="77"/>
      <c r="O43" s="76"/>
    </row>
    <row r="44" spans="1:15" x14ac:dyDescent="0.35">
      <c r="A44" s="76"/>
      <c r="N44" s="77"/>
      <c r="O44" s="76"/>
    </row>
    <row r="45" spans="1:15" x14ac:dyDescent="0.35">
      <c r="A45" s="81" t="s">
        <v>219</v>
      </c>
      <c r="B45" s="82">
        <f>IF(11=0,0,(B40+B43)/11)</f>
        <v>0</v>
      </c>
      <c r="N45" s="77"/>
      <c r="O45" s="76"/>
    </row>
    <row r="46" spans="1:15" ht="26" x14ac:dyDescent="0.35">
      <c r="A46" s="86"/>
      <c r="N46" s="77"/>
      <c r="O46" s="76"/>
    </row>
    <row r="47" spans="1:15" x14ac:dyDescent="0.35">
      <c r="N47" s="77"/>
      <c r="O47" s="76"/>
    </row>
    <row r="48" spans="1:15" x14ac:dyDescent="0.35">
      <c r="N48" s="77"/>
      <c r="O48" s="76"/>
    </row>
    <row r="49" spans="14:15" x14ac:dyDescent="0.35">
      <c r="N49" s="77"/>
      <c r="O49" s="76"/>
    </row>
  </sheetData>
  <mergeCells count="7">
    <mergeCell ref="A38:B38"/>
    <mergeCell ref="A1:E1"/>
    <mergeCell ref="A3:B3"/>
    <mergeCell ref="D3:E3"/>
    <mergeCell ref="A9:B9"/>
    <mergeCell ref="A19:B19"/>
    <mergeCell ref="A29:B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6F3E2-2561-4AF3-A98C-DD0817A54652}">
  <dimension ref="A1:T39"/>
  <sheetViews>
    <sheetView tabSelected="1" topLeftCell="A2" zoomScale="70" zoomScaleNormal="70" workbookViewId="0">
      <selection activeCell="R14" sqref="R14"/>
    </sheetView>
  </sheetViews>
  <sheetFormatPr defaultColWidth="8.765625" defaultRowHeight="13" x14ac:dyDescent="0.35"/>
  <cols>
    <col min="1" max="1" width="16.765625" style="28" customWidth="1"/>
    <col min="2" max="7" width="16.765625" style="1" customWidth="1"/>
    <col min="8" max="8" width="16.765625" style="29" customWidth="1"/>
    <col min="9" max="12" width="16.765625" style="1" customWidth="1"/>
    <col min="13" max="16384" width="8.765625" style="1"/>
  </cols>
  <sheetData>
    <row r="1" spans="1:20" ht="33.75" customHeight="1" thickBot="1" x14ac:dyDescent="0.4">
      <c r="A1" s="98" t="s">
        <v>201</v>
      </c>
      <c r="B1" s="99"/>
      <c r="C1" s="99"/>
      <c r="D1" s="99"/>
      <c r="E1" s="99"/>
      <c r="F1" s="99"/>
      <c r="G1" s="100"/>
      <c r="H1" s="67" t="s">
        <v>0</v>
      </c>
      <c r="I1" s="55" t="s">
        <v>174</v>
      </c>
      <c r="J1" s="56" t="s">
        <v>224</v>
      </c>
      <c r="K1" s="57" t="s">
        <v>177</v>
      </c>
      <c r="L1" s="58" t="s">
        <v>175</v>
      </c>
      <c r="M1" s="101" t="s">
        <v>132</v>
      </c>
      <c r="N1" s="102"/>
      <c r="O1" s="102"/>
      <c r="P1" s="103"/>
    </row>
    <row r="2" spans="1:20" s="27" customFormat="1" ht="108.5" x14ac:dyDescent="0.35">
      <c r="A2" s="96" t="s">
        <v>7</v>
      </c>
      <c r="B2" s="59" t="s">
        <v>111</v>
      </c>
      <c r="C2" s="59" t="s">
        <v>185</v>
      </c>
      <c r="D2" s="59" t="s">
        <v>127</v>
      </c>
      <c r="E2" s="59" t="s">
        <v>157</v>
      </c>
      <c r="F2" s="59" t="s">
        <v>171</v>
      </c>
      <c r="G2" s="59" t="s">
        <v>198</v>
      </c>
      <c r="H2" s="59" t="s">
        <v>197</v>
      </c>
      <c r="I2" s="59" t="s">
        <v>167</v>
      </c>
      <c r="J2" s="59" t="s">
        <v>196</v>
      </c>
      <c r="K2" s="60" t="s">
        <v>164</v>
      </c>
      <c r="L2" s="61" t="s">
        <v>113</v>
      </c>
      <c r="M2" s="104"/>
      <c r="N2" s="105"/>
      <c r="O2" s="105"/>
      <c r="P2" s="106"/>
    </row>
    <row r="3" spans="1:20" ht="34" customHeight="1" x14ac:dyDescent="0.35">
      <c r="A3" s="97"/>
      <c r="B3" s="41"/>
      <c r="C3" s="41"/>
      <c r="D3" s="41"/>
      <c r="E3" s="41"/>
      <c r="F3" s="41"/>
      <c r="G3" s="41"/>
      <c r="H3" s="41"/>
      <c r="I3" s="41"/>
      <c r="J3" s="41"/>
      <c r="K3" s="41"/>
      <c r="L3" s="42"/>
      <c r="M3" s="21"/>
      <c r="N3" s="21"/>
      <c r="O3" s="21"/>
      <c r="P3" s="35"/>
    </row>
    <row r="4" spans="1:20" x14ac:dyDescent="0.35">
      <c r="A4" s="43" t="s">
        <v>126</v>
      </c>
      <c r="B4" s="26"/>
      <c r="C4" s="26"/>
      <c r="D4" s="26"/>
      <c r="E4" s="26"/>
      <c r="F4" s="26"/>
      <c r="G4" s="26"/>
      <c r="H4" s="44"/>
      <c r="I4" s="26"/>
      <c r="J4" s="26"/>
      <c r="K4" s="26"/>
      <c r="L4" s="45"/>
      <c r="M4" s="21"/>
      <c r="N4" s="21"/>
      <c r="O4" s="21"/>
      <c r="P4" s="35"/>
    </row>
    <row r="5" spans="1:20" ht="93" x14ac:dyDescent="0.35">
      <c r="A5" s="93" t="s">
        <v>6</v>
      </c>
      <c r="B5" s="62" t="s">
        <v>161</v>
      </c>
      <c r="C5" s="62" t="s">
        <v>160</v>
      </c>
      <c r="D5" s="62" t="s">
        <v>31</v>
      </c>
      <c r="E5" s="62" t="s">
        <v>139</v>
      </c>
      <c r="F5" s="62" t="s">
        <v>8</v>
      </c>
      <c r="G5" s="62" t="s">
        <v>67</v>
      </c>
      <c r="H5" s="62" t="s">
        <v>128</v>
      </c>
      <c r="I5" s="62" t="s">
        <v>129</v>
      </c>
      <c r="J5" s="63" t="s">
        <v>140</v>
      </c>
      <c r="K5" s="62" t="s">
        <v>159</v>
      </c>
      <c r="L5" s="64" t="s">
        <v>142</v>
      </c>
      <c r="M5" s="21"/>
      <c r="N5" s="21"/>
      <c r="O5" s="21"/>
      <c r="P5" s="35"/>
    </row>
    <row r="6" spans="1:20" ht="33.65" customHeight="1" x14ac:dyDescent="0.35">
      <c r="A6" s="93"/>
      <c r="B6" s="41"/>
      <c r="C6" s="41"/>
      <c r="D6" s="41"/>
      <c r="E6" s="41"/>
      <c r="F6" s="41"/>
      <c r="G6" s="41"/>
      <c r="H6" s="41"/>
      <c r="I6" s="41"/>
      <c r="J6" s="41"/>
      <c r="K6" s="46"/>
      <c r="L6" s="42"/>
      <c r="M6" s="21"/>
      <c r="N6" s="21"/>
      <c r="O6" s="21"/>
      <c r="P6" s="35"/>
    </row>
    <row r="7" spans="1:20" x14ac:dyDescent="0.35">
      <c r="A7" s="43" t="s">
        <v>126</v>
      </c>
      <c r="B7" s="26"/>
      <c r="C7" s="26"/>
      <c r="D7" s="26"/>
      <c r="E7" s="26"/>
      <c r="F7" s="26"/>
      <c r="G7" s="26"/>
      <c r="H7" s="44"/>
      <c r="I7" s="26"/>
      <c r="J7" s="26"/>
      <c r="K7" s="26"/>
      <c r="L7" s="45"/>
      <c r="M7" s="21"/>
      <c r="N7" s="21"/>
      <c r="O7" s="21"/>
      <c r="P7" s="35"/>
    </row>
    <row r="8" spans="1:20" ht="108.5" x14ac:dyDescent="0.35">
      <c r="A8" s="93" t="s">
        <v>10</v>
      </c>
      <c r="B8" s="62" t="s">
        <v>29</v>
      </c>
      <c r="C8" s="62" t="s">
        <v>143</v>
      </c>
      <c r="D8" s="62" t="s">
        <v>144</v>
      </c>
      <c r="E8" s="62" t="s">
        <v>150</v>
      </c>
      <c r="F8" s="62" t="s">
        <v>151</v>
      </c>
      <c r="G8" s="62" t="s">
        <v>152</v>
      </c>
      <c r="H8" s="62" t="s">
        <v>153</v>
      </c>
      <c r="I8" s="62" t="s">
        <v>121</v>
      </c>
      <c r="J8" s="62" t="s">
        <v>154</v>
      </c>
      <c r="K8" s="62" t="s">
        <v>162</v>
      </c>
      <c r="L8" s="64" t="s">
        <v>25</v>
      </c>
      <c r="M8" s="21"/>
      <c r="N8" s="21"/>
      <c r="O8" s="21"/>
      <c r="P8" s="35"/>
    </row>
    <row r="9" spans="1:20" ht="33.65" customHeight="1" x14ac:dyDescent="0.35">
      <c r="A9" s="93"/>
      <c r="B9" s="41"/>
      <c r="C9" s="41"/>
      <c r="D9" s="41"/>
      <c r="E9" s="41"/>
      <c r="F9" s="41"/>
      <c r="G9" s="41"/>
      <c r="H9" s="41"/>
      <c r="I9" s="41"/>
      <c r="J9" s="41"/>
      <c r="K9" s="41"/>
      <c r="L9" s="42"/>
      <c r="M9" s="21"/>
      <c r="N9" s="21"/>
      <c r="O9" s="21"/>
      <c r="P9" s="35"/>
    </row>
    <row r="10" spans="1:20" x14ac:dyDescent="0.35">
      <c r="A10" s="43" t="s">
        <v>126</v>
      </c>
      <c r="B10" s="26"/>
      <c r="C10" s="26"/>
      <c r="D10" s="26"/>
      <c r="E10" s="26"/>
      <c r="F10" s="26"/>
      <c r="G10" s="26"/>
      <c r="H10" s="44"/>
      <c r="I10" s="26"/>
      <c r="J10" s="26"/>
      <c r="K10" s="26"/>
      <c r="L10" s="45"/>
      <c r="M10" s="21"/>
      <c r="N10" s="21"/>
      <c r="O10" s="21"/>
      <c r="P10" s="35"/>
      <c r="S10" s="21"/>
      <c r="T10" s="21"/>
    </row>
    <row r="11" spans="1:20" ht="62" x14ac:dyDescent="0.35">
      <c r="A11" s="93" t="s">
        <v>35</v>
      </c>
      <c r="B11" s="63" t="s">
        <v>155</v>
      </c>
      <c r="C11" s="65" t="s">
        <v>97</v>
      </c>
      <c r="D11" s="65" t="s">
        <v>93</v>
      </c>
      <c r="E11" s="62" t="s">
        <v>19</v>
      </c>
      <c r="F11" s="62" t="s">
        <v>22</v>
      </c>
      <c r="G11" s="62" t="s">
        <v>96</v>
      </c>
      <c r="H11" s="62" t="s">
        <v>36</v>
      </c>
      <c r="I11" s="62" t="s">
        <v>50</v>
      </c>
      <c r="J11" s="62" t="s">
        <v>51</v>
      </c>
      <c r="K11" s="62" t="s">
        <v>145</v>
      </c>
      <c r="L11" s="64" t="s">
        <v>176</v>
      </c>
      <c r="M11" s="21"/>
      <c r="N11" s="21"/>
      <c r="O11" s="21"/>
      <c r="P11" s="35"/>
      <c r="S11" s="47"/>
      <c r="T11" s="21"/>
    </row>
    <row r="12" spans="1:20" ht="33.65" customHeight="1" x14ac:dyDescent="0.35">
      <c r="A12" s="93"/>
      <c r="B12" s="46"/>
      <c r="C12" s="46"/>
      <c r="D12" s="41"/>
      <c r="E12" s="41"/>
      <c r="F12" s="41"/>
      <c r="G12" s="41"/>
      <c r="H12" s="41"/>
      <c r="I12" s="41"/>
      <c r="J12" s="41"/>
      <c r="K12" s="41"/>
      <c r="L12" s="42"/>
      <c r="M12" s="21"/>
      <c r="N12" s="21"/>
      <c r="O12" s="21"/>
      <c r="P12" s="35"/>
      <c r="S12" s="21"/>
      <c r="T12" s="21"/>
    </row>
    <row r="13" spans="1:20" x14ac:dyDescent="0.35">
      <c r="A13" s="43" t="s">
        <v>126</v>
      </c>
      <c r="B13" s="26"/>
      <c r="C13" s="26"/>
      <c r="D13" s="26"/>
      <c r="E13" s="26"/>
      <c r="F13" s="26"/>
      <c r="G13" s="26"/>
      <c r="H13" s="44"/>
      <c r="I13" s="26"/>
      <c r="J13" s="26"/>
      <c r="K13" s="26"/>
      <c r="L13" s="45"/>
      <c r="M13" s="21"/>
      <c r="N13" s="21"/>
      <c r="O13" s="21"/>
      <c r="P13" s="35"/>
      <c r="S13" s="21"/>
      <c r="T13" s="21"/>
    </row>
    <row r="14" spans="1:20" ht="88" customHeight="1" x14ac:dyDescent="0.35">
      <c r="A14" s="93" t="s">
        <v>21</v>
      </c>
      <c r="B14" s="63" t="s">
        <v>123</v>
      </c>
      <c r="C14" s="63" t="s">
        <v>122</v>
      </c>
      <c r="D14" s="62" t="s">
        <v>23</v>
      </c>
      <c r="E14" s="62" t="s">
        <v>203</v>
      </c>
      <c r="F14" s="62" t="s">
        <v>24</v>
      </c>
      <c r="G14" s="62" t="s">
        <v>34</v>
      </c>
      <c r="H14" s="62" t="s">
        <v>37</v>
      </c>
      <c r="I14" s="62" t="s">
        <v>18</v>
      </c>
      <c r="J14" s="62" t="s">
        <v>1</v>
      </c>
      <c r="K14" s="62" t="s">
        <v>65</v>
      </c>
      <c r="L14" s="64" t="s">
        <v>2</v>
      </c>
      <c r="M14" s="21"/>
      <c r="N14" s="21"/>
      <c r="O14" s="21"/>
      <c r="P14" s="35"/>
      <c r="S14" s="21"/>
      <c r="T14" s="21"/>
    </row>
    <row r="15" spans="1:20" ht="33.65" customHeight="1" x14ac:dyDescent="0.35">
      <c r="A15" s="93"/>
      <c r="B15" s="46"/>
      <c r="C15" s="46"/>
      <c r="D15" s="41"/>
      <c r="E15" s="41"/>
      <c r="F15" s="41"/>
      <c r="G15" s="41"/>
      <c r="H15" s="41"/>
      <c r="I15" s="41"/>
      <c r="J15" s="41"/>
      <c r="K15" s="41"/>
      <c r="L15" s="42"/>
      <c r="M15" s="21"/>
      <c r="N15" s="21"/>
      <c r="O15" s="21"/>
      <c r="P15" s="35"/>
    </row>
    <row r="16" spans="1:20" x14ac:dyDescent="0.35">
      <c r="A16" s="43" t="s">
        <v>126</v>
      </c>
      <c r="B16" s="26"/>
      <c r="C16" s="26"/>
      <c r="D16" s="26"/>
      <c r="E16" s="26"/>
      <c r="F16" s="26"/>
      <c r="G16" s="26"/>
      <c r="H16" s="44"/>
      <c r="I16" s="26"/>
      <c r="J16" s="26"/>
      <c r="K16" s="26"/>
      <c r="L16" s="45"/>
      <c r="M16" s="21"/>
      <c r="N16" s="21"/>
      <c r="O16" s="21"/>
      <c r="P16" s="35"/>
    </row>
    <row r="17" spans="1:16" ht="93" x14ac:dyDescent="0.35">
      <c r="A17" s="92" t="s">
        <v>70</v>
      </c>
      <c r="B17" s="62" t="s">
        <v>33</v>
      </c>
      <c r="C17" s="65" t="s">
        <v>87</v>
      </c>
      <c r="D17" s="65" t="s">
        <v>137</v>
      </c>
      <c r="E17" s="65" t="s">
        <v>133</v>
      </c>
      <c r="F17" s="65" t="s">
        <v>134</v>
      </c>
      <c r="G17" s="65" t="s">
        <v>102</v>
      </c>
      <c r="H17" s="65" t="s">
        <v>84</v>
      </c>
      <c r="I17" s="65" t="s">
        <v>88</v>
      </c>
      <c r="J17" s="65" t="s">
        <v>98</v>
      </c>
      <c r="K17" s="65" t="s">
        <v>108</v>
      </c>
      <c r="L17" s="66" t="s">
        <v>71</v>
      </c>
      <c r="M17" s="21"/>
      <c r="N17" s="21"/>
      <c r="O17" s="21"/>
      <c r="P17" s="35"/>
    </row>
    <row r="18" spans="1:16" ht="33.65" customHeight="1" x14ac:dyDescent="0.35">
      <c r="A18" s="92"/>
      <c r="B18" s="46"/>
      <c r="C18" s="46"/>
      <c r="D18" s="41"/>
      <c r="E18" s="41"/>
      <c r="F18" s="41"/>
      <c r="G18" s="41"/>
      <c r="H18" s="41"/>
      <c r="I18" s="41"/>
      <c r="J18" s="41"/>
      <c r="K18" s="41"/>
      <c r="L18" s="42"/>
      <c r="M18" s="21"/>
      <c r="N18" s="21"/>
      <c r="O18" s="21"/>
      <c r="P18" s="35"/>
    </row>
    <row r="19" spans="1:16" x14ac:dyDescent="0.35">
      <c r="A19" s="48" t="s">
        <v>126</v>
      </c>
      <c r="B19" s="30"/>
      <c r="C19" s="30"/>
      <c r="D19" s="30"/>
      <c r="E19" s="30"/>
      <c r="F19" s="30"/>
      <c r="G19" s="30"/>
      <c r="H19" s="49"/>
      <c r="I19" s="30"/>
      <c r="J19" s="30"/>
      <c r="K19" s="30"/>
      <c r="L19" s="50"/>
      <c r="M19" s="21"/>
      <c r="N19" s="21"/>
      <c r="O19" s="21"/>
      <c r="P19" s="35"/>
    </row>
    <row r="20" spans="1:16" ht="20.149999999999999" customHeight="1" thickBot="1" x14ac:dyDescent="0.4">
      <c r="A20" s="94"/>
      <c r="B20" s="95"/>
      <c r="C20" s="95"/>
      <c r="D20" s="95"/>
      <c r="E20" s="95"/>
      <c r="F20" s="95"/>
      <c r="G20" s="95"/>
      <c r="H20" s="95"/>
      <c r="I20" s="95"/>
      <c r="J20" s="95"/>
      <c r="K20" s="95"/>
      <c r="L20" s="95"/>
      <c r="M20" s="21"/>
      <c r="N20" s="21"/>
      <c r="O20" s="21"/>
      <c r="P20" s="35"/>
    </row>
    <row r="21" spans="1:16" ht="18" customHeight="1" x14ac:dyDescent="0.35">
      <c r="A21" s="89" t="s">
        <v>75</v>
      </c>
      <c r="B21" s="31"/>
      <c r="C21" s="32"/>
      <c r="D21" s="32"/>
      <c r="E21" s="32"/>
      <c r="F21" s="32"/>
      <c r="G21" s="32"/>
      <c r="H21" s="33"/>
      <c r="I21" s="32"/>
      <c r="J21" s="32"/>
      <c r="K21" s="32"/>
      <c r="L21" s="34"/>
      <c r="M21" s="21"/>
      <c r="N21" s="21"/>
      <c r="O21" s="21"/>
      <c r="P21" s="35"/>
    </row>
    <row r="22" spans="1:16" x14ac:dyDescent="0.35">
      <c r="A22" s="90"/>
      <c r="B22" s="20"/>
      <c r="C22" s="21"/>
      <c r="D22" s="21"/>
      <c r="E22" s="21"/>
      <c r="F22" s="21"/>
      <c r="G22" s="21"/>
      <c r="H22" s="22"/>
      <c r="I22" s="21"/>
      <c r="J22" s="21"/>
      <c r="K22" s="21"/>
      <c r="L22" s="35"/>
      <c r="M22" s="21"/>
      <c r="N22" s="21"/>
      <c r="O22" s="21"/>
      <c r="P22" s="35"/>
    </row>
    <row r="23" spans="1:16" x14ac:dyDescent="0.35">
      <c r="A23" s="90"/>
      <c r="B23" s="20"/>
      <c r="C23" s="21"/>
      <c r="D23" s="21"/>
      <c r="E23" s="21"/>
      <c r="F23" s="21"/>
      <c r="G23" s="21"/>
      <c r="H23" s="22"/>
      <c r="I23" s="21"/>
      <c r="J23" s="21"/>
      <c r="K23" s="21"/>
      <c r="L23" s="35"/>
      <c r="M23" s="21"/>
      <c r="N23" s="21"/>
      <c r="O23" s="21"/>
      <c r="P23" s="35"/>
    </row>
    <row r="24" spans="1:16" x14ac:dyDescent="0.35">
      <c r="A24" s="90"/>
      <c r="B24" s="20"/>
      <c r="C24" s="21"/>
      <c r="D24" s="21"/>
      <c r="E24" s="21"/>
      <c r="F24" s="21"/>
      <c r="G24" s="21"/>
      <c r="H24" s="22"/>
      <c r="I24" s="21"/>
      <c r="J24" s="21"/>
      <c r="K24" s="21"/>
      <c r="L24" s="35"/>
      <c r="M24" s="21"/>
      <c r="N24" s="21"/>
      <c r="O24" s="21"/>
      <c r="P24" s="35"/>
    </row>
    <row r="25" spans="1:16" x14ac:dyDescent="0.35">
      <c r="A25" s="90"/>
      <c r="B25" s="20"/>
      <c r="C25" s="21"/>
      <c r="D25" s="21"/>
      <c r="E25" s="21"/>
      <c r="F25" s="21"/>
      <c r="G25" s="21"/>
      <c r="H25" s="22"/>
      <c r="I25" s="21"/>
      <c r="J25" s="21"/>
      <c r="K25" s="21"/>
      <c r="L25" s="35"/>
      <c r="M25" s="21"/>
      <c r="N25" s="21"/>
      <c r="O25" s="21"/>
      <c r="P25" s="35"/>
    </row>
    <row r="26" spans="1:16" x14ac:dyDescent="0.35">
      <c r="A26" s="90"/>
      <c r="B26" s="20"/>
      <c r="C26" s="21"/>
      <c r="D26" s="21"/>
      <c r="E26" s="21"/>
      <c r="F26" s="21"/>
      <c r="G26" s="21"/>
      <c r="H26" s="22"/>
      <c r="I26" s="21"/>
      <c r="J26" s="21"/>
      <c r="K26" s="21"/>
      <c r="L26" s="35"/>
      <c r="M26" s="21"/>
      <c r="N26" s="21"/>
      <c r="O26" s="21"/>
      <c r="P26" s="35"/>
    </row>
    <row r="27" spans="1:16" x14ac:dyDescent="0.35">
      <c r="A27" s="90"/>
      <c r="B27" s="20"/>
      <c r="C27" s="21"/>
      <c r="D27" s="21"/>
      <c r="E27" s="21"/>
      <c r="F27" s="21"/>
      <c r="G27" s="21"/>
      <c r="H27" s="22"/>
      <c r="I27" s="21"/>
      <c r="J27" s="21"/>
      <c r="K27" s="21"/>
      <c r="L27" s="35"/>
      <c r="M27" s="21"/>
      <c r="N27" s="21"/>
      <c r="O27" s="21"/>
      <c r="P27" s="35"/>
    </row>
    <row r="28" spans="1:16" x14ac:dyDescent="0.35">
      <c r="A28" s="90"/>
      <c r="B28" s="20"/>
      <c r="C28" s="21"/>
      <c r="D28" s="21"/>
      <c r="E28" s="21"/>
      <c r="F28" s="21"/>
      <c r="G28" s="21"/>
      <c r="H28" s="22"/>
      <c r="I28" s="21"/>
      <c r="J28" s="21"/>
      <c r="K28" s="21"/>
      <c r="L28" s="35"/>
      <c r="M28" s="21"/>
      <c r="N28" s="21"/>
      <c r="O28" s="21"/>
      <c r="P28" s="35"/>
    </row>
    <row r="29" spans="1:16" x14ac:dyDescent="0.35">
      <c r="A29" s="90"/>
      <c r="B29" s="20"/>
      <c r="C29" s="21"/>
      <c r="D29" s="21"/>
      <c r="E29" s="21"/>
      <c r="F29" s="21"/>
      <c r="G29" s="21"/>
      <c r="H29" s="22"/>
      <c r="I29" s="21"/>
      <c r="J29" s="21"/>
      <c r="K29" s="21"/>
      <c r="L29" s="35"/>
      <c r="M29" s="21"/>
      <c r="N29" s="21"/>
      <c r="O29" s="21"/>
      <c r="P29" s="35"/>
    </row>
    <row r="30" spans="1:16" x14ac:dyDescent="0.35">
      <c r="A30" s="90"/>
      <c r="B30" s="20"/>
      <c r="C30" s="21"/>
      <c r="D30" s="21"/>
      <c r="E30" s="21"/>
      <c r="F30" s="21"/>
      <c r="G30" s="21"/>
      <c r="H30" s="22"/>
      <c r="I30" s="21"/>
      <c r="J30" s="21"/>
      <c r="K30" s="21"/>
      <c r="L30" s="35"/>
      <c r="M30" s="21"/>
      <c r="N30" s="21"/>
      <c r="O30" s="21"/>
      <c r="P30" s="35"/>
    </row>
    <row r="31" spans="1:16" x14ac:dyDescent="0.35">
      <c r="A31" s="90"/>
      <c r="B31" s="20"/>
      <c r="C31" s="21"/>
      <c r="D31" s="21"/>
      <c r="E31" s="21"/>
      <c r="F31" s="21"/>
      <c r="G31" s="21"/>
      <c r="H31" s="22"/>
      <c r="I31" s="21"/>
      <c r="J31" s="21"/>
      <c r="K31" s="21"/>
      <c r="L31" s="35"/>
      <c r="M31" s="21"/>
      <c r="N31" s="21"/>
      <c r="O31" s="21"/>
      <c r="P31" s="35"/>
    </row>
    <row r="32" spans="1:16" ht="13.5" thickBot="1" x14ac:dyDescent="0.4">
      <c r="A32" s="91"/>
      <c r="B32" s="36"/>
      <c r="C32" s="37"/>
      <c r="D32" s="37"/>
      <c r="E32" s="37"/>
      <c r="F32" s="37"/>
      <c r="G32" s="37"/>
      <c r="H32" s="38"/>
      <c r="I32" s="37"/>
      <c r="J32" s="37"/>
      <c r="K32" s="37"/>
      <c r="L32" s="39"/>
      <c r="M32" s="21"/>
      <c r="N32" s="21"/>
      <c r="O32" s="21"/>
      <c r="P32" s="35"/>
    </row>
    <row r="33" spans="1:16" x14ac:dyDescent="0.35">
      <c r="A33" s="40"/>
      <c r="B33" s="21"/>
      <c r="C33" s="21"/>
      <c r="D33" s="21"/>
      <c r="E33" s="21"/>
      <c r="F33" s="21"/>
      <c r="G33" s="21"/>
      <c r="H33" s="22"/>
      <c r="I33" s="21"/>
      <c r="J33" s="21"/>
      <c r="K33" s="21"/>
      <c r="L33" s="21"/>
      <c r="M33" s="21"/>
      <c r="N33" s="21"/>
      <c r="O33" s="21"/>
      <c r="P33" s="35"/>
    </row>
    <row r="34" spans="1:16" x14ac:dyDescent="0.35">
      <c r="A34" s="40"/>
      <c r="B34" s="21"/>
      <c r="C34" s="21"/>
      <c r="D34" s="21"/>
      <c r="E34" s="21"/>
      <c r="F34" s="21"/>
      <c r="G34" s="21"/>
      <c r="H34" s="22"/>
      <c r="I34" s="21"/>
      <c r="J34" s="21"/>
      <c r="K34" s="21"/>
      <c r="L34" s="21"/>
      <c r="M34" s="21"/>
      <c r="N34" s="21"/>
      <c r="O34" s="21"/>
      <c r="P34" s="35"/>
    </row>
    <row r="35" spans="1:16" x14ac:dyDescent="0.35">
      <c r="A35" s="40"/>
      <c r="B35" s="21"/>
      <c r="C35" s="21"/>
      <c r="D35" s="21"/>
      <c r="E35" s="21"/>
      <c r="F35" s="21"/>
      <c r="G35" s="21"/>
      <c r="H35" s="22"/>
      <c r="I35" s="21"/>
      <c r="J35" s="21"/>
      <c r="K35" s="21"/>
      <c r="L35" s="21"/>
      <c r="M35" s="21"/>
      <c r="N35" s="21"/>
      <c r="O35" s="21"/>
      <c r="P35" s="35"/>
    </row>
    <row r="36" spans="1:16" x14ac:dyDescent="0.35">
      <c r="A36" s="40"/>
      <c r="B36" s="21"/>
      <c r="C36" s="21"/>
      <c r="D36" s="21"/>
      <c r="E36" s="21"/>
      <c r="F36" s="21"/>
      <c r="G36" s="21"/>
      <c r="H36" s="22"/>
      <c r="I36" s="21"/>
      <c r="J36" s="21"/>
      <c r="K36" s="21"/>
      <c r="L36" s="21"/>
      <c r="M36" s="21"/>
      <c r="N36" s="21"/>
      <c r="O36" s="21"/>
      <c r="P36" s="35"/>
    </row>
    <row r="37" spans="1:16" x14ac:dyDescent="0.35">
      <c r="A37" s="40"/>
      <c r="B37" s="21"/>
      <c r="C37" s="21"/>
      <c r="D37" s="21"/>
      <c r="E37" s="21"/>
      <c r="F37" s="21"/>
      <c r="G37" s="21"/>
      <c r="H37" s="22"/>
      <c r="I37" s="21"/>
      <c r="J37" s="21"/>
      <c r="K37" s="21"/>
      <c r="L37" s="21"/>
      <c r="M37" s="21"/>
      <c r="N37" s="21"/>
      <c r="O37" s="21"/>
      <c r="P37" s="35"/>
    </row>
    <row r="38" spans="1:16" x14ac:dyDescent="0.35">
      <c r="A38" s="40"/>
      <c r="B38" s="21"/>
      <c r="C38" s="21"/>
      <c r="D38" s="21"/>
      <c r="E38" s="21"/>
      <c r="F38" s="21"/>
      <c r="G38" s="21"/>
      <c r="H38" s="22"/>
      <c r="I38" s="21"/>
      <c r="J38" s="21"/>
      <c r="K38" s="21"/>
      <c r="L38" s="21"/>
      <c r="M38" s="21"/>
      <c r="N38" s="21"/>
      <c r="O38" s="21"/>
      <c r="P38" s="35"/>
    </row>
    <row r="39" spans="1:16" ht="13.5" thickBot="1" x14ac:dyDescent="0.4">
      <c r="A39" s="51"/>
      <c r="B39" s="37"/>
      <c r="C39" s="37"/>
      <c r="D39" s="37"/>
      <c r="E39" s="37"/>
      <c r="F39" s="37"/>
      <c r="G39" s="37"/>
      <c r="H39" s="38"/>
      <c r="I39" s="37"/>
      <c r="J39" s="37"/>
      <c r="K39" s="37"/>
      <c r="L39" s="37"/>
      <c r="M39" s="37"/>
      <c r="N39" s="37"/>
      <c r="O39" s="37"/>
      <c r="P39" s="39"/>
    </row>
  </sheetData>
  <sheetProtection formatCells="0" formatColumns="0" formatRows="0" insertColumns="0" insertRows="0" insertHyperlinks="0" deleteColumns="0" deleteRows="0" selectLockedCells="1" sort="0" autoFilter="0" pivotTables="0" selectUnlockedCells="1"/>
  <mergeCells count="10">
    <mergeCell ref="A2:A3"/>
    <mergeCell ref="A8:A9"/>
    <mergeCell ref="A1:G1"/>
    <mergeCell ref="M1:P2"/>
    <mergeCell ref="A21:A32"/>
    <mergeCell ref="A17:A18"/>
    <mergeCell ref="A14:A15"/>
    <mergeCell ref="A5:A6"/>
    <mergeCell ref="A11:A12"/>
    <mergeCell ref="A20:L20"/>
  </mergeCells>
  <conditionalFormatting sqref="C6">
    <cfRule type="containsText" dxfId="1" priority="1" operator="containsText" text="DMRB">
      <formula>NOT(ISERROR(SEARCH("DMRB",C6)))</formula>
    </cfRule>
    <cfRule type="containsText" dxfId="0" priority="2" operator="containsText" text="Mfs">
      <formula>NOT(ISERROR(SEARCH("Mfs",C6)))</formula>
    </cfRule>
  </conditionalFormatting>
  <dataValidations count="2">
    <dataValidation type="list" allowBlank="1" showInputMessage="1" showErrorMessage="1" sqref="C6" xr:uid="{27E481BD-FE27-4663-9464-809FE079F093}">
      <formula1>"MfS, DMRB"</formula1>
    </dataValidation>
    <dataValidation type="list" allowBlank="1" showInputMessage="1" showErrorMessage="1" sqref="B3:L3 B6 D6:L6 B9:L9 B12:L12 B15:L15 B18:L18" xr:uid="{83F3F2DE-751F-44EB-98E7-D8EE1EBA33B4}">
      <formula1>$I$1:$L$1</formula1>
    </dataValidation>
  </dataValidations>
  <pageMargins left="0.7" right="0.7" top="0.75" bottom="0.75" header="0.3" footer="0.3"/>
  <pageSetup paperSize="8" orientation="landscape" r:id="rId1"/>
  <headerFooter>
    <oddFooter>&amp;C&amp;1#&amp;"Calibri"&amp;10&amp;KFF0000OFFICIAL - SENSITIVE</oddFooter>
  </headerFooter>
  <extLst>
    <ext xmlns:x14="http://schemas.microsoft.com/office/spreadsheetml/2009/9/main" uri="{78C0D931-6437-407d-A8EE-F0AAD7539E65}">
      <x14:conditionalFormattings>
        <x14:conditionalFormatting xmlns:xm="http://schemas.microsoft.com/office/excel/2006/main">
          <x14:cfRule type="containsText" priority="5" operator="containsText" id="{6869BD82-42B1-474A-92C8-291FA0F7ADA7}">
            <xm:f>NOT(ISERROR(SEARCH($J$1,B3)))</xm:f>
            <xm:f>$J$1</xm:f>
            <x14:dxf>
              <fill>
                <patternFill>
                  <bgColor theme="5" tint="0.59996337778862885"/>
                </patternFill>
              </fill>
            </x14:dxf>
          </x14:cfRule>
          <x14:cfRule type="containsText" priority="7" operator="containsText" id="{5E7EAE29-EFE9-4A42-9F92-F9575418AAC6}">
            <xm:f>NOT(ISERROR(SEARCH($I$1,B3)))</xm:f>
            <xm:f>$I$1</xm:f>
            <x14:dxf>
              <fill>
                <patternFill>
                  <bgColor theme="9" tint="0.59996337778862885"/>
                </patternFill>
              </fill>
            </x14:dxf>
          </x14:cfRule>
          <xm:sqref>B3:L3 B6:L6 B9:L9 B12:L12 B15:L15 B18:L18</xm:sqref>
        </x14:conditionalFormatting>
        <x14:conditionalFormatting xmlns:xm="http://schemas.microsoft.com/office/excel/2006/main">
          <x14:cfRule type="containsText" priority="4" operator="containsText" id="{32E52E37-66F7-453C-901D-5FF008FE1FA0}">
            <xm:f>NOT(ISERROR(SEARCH($K$1,B3)))</xm:f>
            <xm:f>$K$1</xm:f>
            <x14:dxf>
              <fill>
                <patternFill>
                  <bgColor theme="5" tint="-0.24994659260841701"/>
                </patternFill>
              </fill>
            </x14:dxf>
          </x14:cfRule>
          <xm:sqref>B3:L3 B6:L7 B9:L9 B12:L12 B15:L15 B18:L18</xm:sqref>
        </x14:conditionalFormatting>
        <x14:conditionalFormatting xmlns:xm="http://schemas.microsoft.com/office/excel/2006/main">
          <x14:cfRule type="containsText" priority="3" operator="containsText" id="{3EC5726D-EB8E-4DAB-BD29-AF1A45C6D91C}">
            <xm:f>NOT(ISERROR(SEARCH($L$1,B3)))</xm:f>
            <xm:f>$L$1</xm:f>
            <x14:dxf>
              <fill>
                <patternFill>
                  <bgColor theme="0" tint="-0.14996795556505021"/>
                </patternFill>
              </fill>
            </x14:dxf>
          </x14:cfRule>
          <xm:sqref>B6:L6 B3:L3 B9:L9 B12:L12 B15:L15 B18:L18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E4592-0B3F-49AB-8DE8-5798948BFDAD}">
  <dimension ref="A1:Q20"/>
  <sheetViews>
    <sheetView zoomScaleNormal="100" workbookViewId="0">
      <selection activeCell="F4" sqref="F4"/>
    </sheetView>
  </sheetViews>
  <sheetFormatPr defaultRowHeight="15.5" x14ac:dyDescent="0.35"/>
  <cols>
    <col min="1" max="1" width="39.69140625" style="16" customWidth="1"/>
    <col min="2" max="2" width="61.23046875" style="11" customWidth="1"/>
  </cols>
  <sheetData>
    <row r="1" spans="1:17" ht="46.5" x14ac:dyDescent="0.35">
      <c r="A1" s="52" t="s">
        <v>5</v>
      </c>
      <c r="B1" s="18" t="s">
        <v>188</v>
      </c>
    </row>
    <row r="2" spans="1:17" ht="77.5" x14ac:dyDescent="0.35">
      <c r="A2" s="52" t="s">
        <v>186</v>
      </c>
      <c r="B2" s="18" t="s">
        <v>189</v>
      </c>
      <c r="D2" s="4"/>
      <c r="E2" s="4"/>
      <c r="F2" s="4"/>
      <c r="G2" s="4"/>
      <c r="H2" s="4"/>
      <c r="I2" s="4"/>
      <c r="J2" s="4"/>
      <c r="K2" s="4"/>
      <c r="L2" s="4"/>
      <c r="M2" s="4"/>
      <c r="N2" s="4"/>
      <c r="O2" s="4"/>
      <c r="P2" s="4"/>
      <c r="Q2" s="4"/>
    </row>
    <row r="3" spans="1:17" ht="31" x14ac:dyDescent="0.35">
      <c r="A3" s="52" t="s">
        <v>138</v>
      </c>
      <c r="B3" s="18" t="s">
        <v>190</v>
      </c>
      <c r="D3" s="4"/>
      <c r="E3" s="5"/>
      <c r="F3" s="5"/>
      <c r="G3" s="5"/>
      <c r="H3" s="5"/>
      <c r="I3" s="5"/>
      <c r="J3" s="5"/>
      <c r="K3" s="6"/>
      <c r="L3" s="6"/>
      <c r="M3" s="6"/>
      <c r="N3" s="6"/>
      <c r="O3" s="6"/>
      <c r="P3" s="4"/>
      <c r="Q3" s="4"/>
    </row>
    <row r="4" spans="1:17" ht="124" x14ac:dyDescent="0.35">
      <c r="A4" s="52" t="s">
        <v>4</v>
      </c>
      <c r="B4" s="18" t="s">
        <v>202</v>
      </c>
      <c r="D4" s="4"/>
      <c r="E4" s="5"/>
      <c r="F4" s="5"/>
      <c r="G4" s="5"/>
      <c r="H4" s="5" t="s">
        <v>112</v>
      </c>
      <c r="I4" s="5"/>
      <c r="J4" s="5"/>
      <c r="K4" s="6"/>
      <c r="L4" s="6"/>
      <c r="M4" s="6"/>
      <c r="N4" s="6"/>
      <c r="O4" s="6"/>
      <c r="P4" s="4"/>
      <c r="Q4" s="4"/>
    </row>
    <row r="5" spans="1:17" ht="77.5" x14ac:dyDescent="0.35">
      <c r="A5" s="52" t="s">
        <v>158</v>
      </c>
      <c r="B5" s="18" t="s">
        <v>191</v>
      </c>
      <c r="D5" s="4"/>
      <c r="E5" s="4"/>
      <c r="F5" s="4"/>
      <c r="G5" s="4"/>
      <c r="H5" s="4"/>
      <c r="I5" s="4"/>
      <c r="J5" s="4"/>
      <c r="K5" s="4"/>
      <c r="L5" s="4"/>
      <c r="M5" s="4"/>
      <c r="N5" s="4"/>
      <c r="O5" s="4"/>
      <c r="P5" s="4"/>
      <c r="Q5" s="4"/>
    </row>
    <row r="6" spans="1:17" ht="46.5" x14ac:dyDescent="0.35">
      <c r="A6" s="52" t="s">
        <v>169</v>
      </c>
      <c r="B6" s="18" t="s">
        <v>170</v>
      </c>
      <c r="D6" s="4"/>
      <c r="E6" s="4"/>
      <c r="F6" s="4"/>
      <c r="G6" s="4"/>
      <c r="H6" s="4"/>
      <c r="I6" s="4"/>
      <c r="J6" s="4"/>
      <c r="K6" s="4"/>
      <c r="L6" s="4"/>
      <c r="M6" s="4"/>
      <c r="N6" s="4"/>
      <c r="O6" s="4"/>
      <c r="P6" s="4"/>
      <c r="Q6" s="4"/>
    </row>
    <row r="7" spans="1:17" ht="62" x14ac:dyDescent="0.35">
      <c r="A7" s="52" t="s">
        <v>165</v>
      </c>
      <c r="B7" s="18" t="s">
        <v>156</v>
      </c>
      <c r="D7" s="4"/>
      <c r="E7" s="4"/>
      <c r="F7" s="4"/>
      <c r="G7" s="4"/>
      <c r="H7" s="4"/>
      <c r="I7" s="4"/>
      <c r="J7" s="4"/>
      <c r="K7" s="4"/>
      <c r="L7" s="4"/>
      <c r="M7" s="4"/>
      <c r="N7" s="4"/>
      <c r="O7" s="4"/>
      <c r="P7" s="4"/>
      <c r="Q7" s="4"/>
    </row>
    <row r="8" spans="1:17" x14ac:dyDescent="0.35">
      <c r="A8" s="52" t="s">
        <v>172</v>
      </c>
      <c r="B8" s="18" t="s">
        <v>173</v>
      </c>
      <c r="D8" s="4"/>
      <c r="E8" s="4"/>
      <c r="F8" s="4"/>
      <c r="G8" s="4"/>
      <c r="H8" s="4"/>
      <c r="I8" s="4"/>
      <c r="J8" s="4"/>
      <c r="K8" s="4"/>
      <c r="L8" s="4"/>
      <c r="M8" s="4"/>
      <c r="N8" s="4"/>
      <c r="O8" s="4"/>
      <c r="P8" s="4"/>
      <c r="Q8" s="4"/>
    </row>
    <row r="9" spans="1:17" x14ac:dyDescent="0.35">
      <c r="A9" s="52" t="s">
        <v>166</v>
      </c>
      <c r="B9" s="18" t="s">
        <v>168</v>
      </c>
      <c r="D9" s="4"/>
      <c r="E9" s="4"/>
      <c r="F9" s="4"/>
      <c r="G9" s="4"/>
      <c r="H9" s="4"/>
      <c r="I9" s="4"/>
      <c r="J9" s="4"/>
      <c r="K9" s="4"/>
      <c r="L9" s="4"/>
      <c r="M9" s="4"/>
      <c r="N9" s="4"/>
      <c r="O9" s="4"/>
      <c r="P9" s="4"/>
      <c r="Q9" s="4"/>
    </row>
    <row r="10" spans="1:17" ht="31" x14ac:dyDescent="0.35">
      <c r="A10" s="52" t="s">
        <v>192</v>
      </c>
      <c r="B10" s="18" t="s">
        <v>193</v>
      </c>
      <c r="D10" s="4"/>
      <c r="E10" s="4"/>
      <c r="F10" s="4"/>
      <c r="G10" s="4"/>
      <c r="H10" s="4"/>
      <c r="I10" s="4"/>
      <c r="J10" s="4"/>
      <c r="K10" s="4"/>
      <c r="L10" s="4"/>
      <c r="M10" s="4"/>
      <c r="N10" s="4"/>
      <c r="O10" s="4"/>
      <c r="P10" s="4"/>
      <c r="Q10" s="4"/>
    </row>
    <row r="11" spans="1:17" ht="108.5" x14ac:dyDescent="0.35">
      <c r="A11" s="52" t="s">
        <v>72</v>
      </c>
      <c r="B11" s="18" t="s">
        <v>194</v>
      </c>
    </row>
    <row r="12" spans="1:17" ht="31" x14ac:dyDescent="0.35">
      <c r="A12" s="52" t="s">
        <v>113</v>
      </c>
      <c r="B12" s="18" t="s">
        <v>195</v>
      </c>
    </row>
    <row r="20" spans="4:4" x14ac:dyDescent="0.35">
      <c r="D20" t="s">
        <v>3</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7FA9D-8A31-4AAE-A1B2-20B1D9A06219}">
  <dimension ref="A1:O11"/>
  <sheetViews>
    <sheetView topLeftCell="A3" zoomScale="76" workbookViewId="0">
      <selection activeCell="F8" sqref="F8"/>
    </sheetView>
  </sheetViews>
  <sheetFormatPr defaultRowHeight="15.5" x14ac:dyDescent="0.35"/>
  <cols>
    <col min="1" max="1" width="25.765625" style="15" customWidth="1"/>
    <col min="2" max="2" width="70.765625" style="11" customWidth="1"/>
  </cols>
  <sheetData>
    <row r="1" spans="1:15" ht="93" x14ac:dyDescent="0.35">
      <c r="A1" s="52" t="s">
        <v>161</v>
      </c>
      <c r="B1" s="18" t="s">
        <v>115</v>
      </c>
    </row>
    <row r="2" spans="1:15" ht="31" x14ac:dyDescent="0.35">
      <c r="A2" s="52" t="s">
        <v>68</v>
      </c>
      <c r="B2" s="18" t="s">
        <v>187</v>
      </c>
    </row>
    <row r="3" spans="1:15" ht="93" x14ac:dyDescent="0.35">
      <c r="A3" s="52" t="s">
        <v>31</v>
      </c>
      <c r="B3" s="18" t="s">
        <v>199</v>
      </c>
      <c r="C3" s="4"/>
      <c r="D3" s="4"/>
      <c r="E3" s="4"/>
      <c r="F3" s="4"/>
      <c r="G3" s="4"/>
      <c r="H3" s="4"/>
      <c r="I3" s="4"/>
      <c r="J3" s="4"/>
      <c r="K3" s="4"/>
      <c r="L3" s="4"/>
      <c r="M3" s="4"/>
      <c r="N3" s="4"/>
      <c r="O3" s="4"/>
    </row>
    <row r="4" spans="1:15" ht="31" x14ac:dyDescent="0.35">
      <c r="A4" s="52" t="s">
        <v>69</v>
      </c>
      <c r="B4" s="18" t="s">
        <v>73</v>
      </c>
      <c r="C4" s="4"/>
      <c r="D4" s="4"/>
      <c r="E4" s="4"/>
      <c r="F4" s="4"/>
      <c r="G4" s="4"/>
      <c r="H4" s="4"/>
      <c r="I4" s="4"/>
      <c r="J4" s="4"/>
      <c r="K4" s="4"/>
      <c r="L4" s="4"/>
      <c r="M4" s="4"/>
      <c r="N4" s="4"/>
      <c r="O4" s="4"/>
    </row>
    <row r="5" spans="1:15" ht="46.5" x14ac:dyDescent="0.35">
      <c r="A5" s="52" t="s">
        <v>8</v>
      </c>
      <c r="B5" s="18" t="s">
        <v>116</v>
      </c>
      <c r="C5" s="4"/>
      <c r="D5" s="4"/>
      <c r="E5" s="4"/>
      <c r="F5" s="4"/>
      <c r="G5" s="4"/>
      <c r="H5" s="4"/>
      <c r="I5" s="4"/>
      <c r="J5" s="4"/>
      <c r="K5" s="4"/>
      <c r="L5" s="4"/>
      <c r="M5" s="4"/>
      <c r="N5" s="4"/>
      <c r="O5" s="4"/>
    </row>
    <row r="6" spans="1:15" ht="62" x14ac:dyDescent="0.35">
      <c r="A6" s="52" t="s">
        <v>119</v>
      </c>
      <c r="B6" s="18" t="s">
        <v>120</v>
      </c>
      <c r="C6" s="7"/>
      <c r="D6" s="7"/>
      <c r="E6" s="7"/>
      <c r="F6" s="7"/>
      <c r="G6" s="7"/>
      <c r="H6" s="7"/>
      <c r="I6" s="8"/>
      <c r="J6" s="8"/>
      <c r="K6" s="9"/>
      <c r="L6" s="7"/>
      <c r="M6" s="7"/>
      <c r="N6" s="4"/>
      <c r="O6" s="4"/>
    </row>
    <row r="7" spans="1:15" ht="139.5" x14ac:dyDescent="0.35">
      <c r="A7" s="52" t="s">
        <v>118</v>
      </c>
      <c r="B7" s="18" t="s">
        <v>178</v>
      </c>
      <c r="C7" s="4"/>
      <c r="D7" s="4"/>
      <c r="E7" s="4"/>
      <c r="F7" s="4"/>
      <c r="G7" s="4"/>
      <c r="H7" s="4"/>
      <c r="I7" s="4"/>
      <c r="J7" s="4"/>
      <c r="K7" s="4"/>
      <c r="L7" s="4"/>
      <c r="M7" s="4"/>
      <c r="N7" s="4"/>
      <c r="O7" s="4"/>
    </row>
    <row r="8" spans="1:15" ht="170.5" x14ac:dyDescent="0.35">
      <c r="A8" s="52" t="s">
        <v>130</v>
      </c>
      <c r="B8" s="18" t="s">
        <v>200</v>
      </c>
      <c r="C8" s="4"/>
      <c r="D8" s="4"/>
      <c r="E8" s="4"/>
      <c r="F8" s="17"/>
      <c r="G8" s="4"/>
      <c r="H8" s="4"/>
      <c r="I8" s="4"/>
      <c r="J8" s="4"/>
      <c r="K8" s="4"/>
      <c r="L8" s="4"/>
      <c r="M8" s="4"/>
      <c r="N8" s="4"/>
      <c r="O8" s="4"/>
    </row>
    <row r="9" spans="1:15" ht="31" x14ac:dyDescent="0.35">
      <c r="A9" s="52" t="s">
        <v>141</v>
      </c>
      <c r="B9" s="18" t="s">
        <v>42</v>
      </c>
    </row>
    <row r="10" spans="1:15" ht="126.75" customHeight="1" x14ac:dyDescent="0.35">
      <c r="A10" s="52" t="s">
        <v>159</v>
      </c>
      <c r="B10" s="18" t="s">
        <v>179</v>
      </c>
      <c r="C10" s="4"/>
      <c r="D10" s="4"/>
      <c r="E10" s="4"/>
      <c r="F10" s="4"/>
      <c r="G10" s="4"/>
      <c r="H10" s="4"/>
      <c r="I10" s="4"/>
      <c r="J10" s="4"/>
      <c r="K10" s="4"/>
      <c r="L10" s="4"/>
      <c r="M10" s="4"/>
      <c r="N10" s="4"/>
      <c r="O10" s="4"/>
    </row>
    <row r="11" spans="1:15" ht="46.5" x14ac:dyDescent="0.35">
      <c r="A11" s="52" t="s">
        <v>16</v>
      </c>
      <c r="B11" s="18" t="s">
        <v>114</v>
      </c>
    </row>
  </sheetData>
  <sheetProtection algorithmName="SHA-512" hashValue="xzoOqaH9Vlv+ga3WtZKKktAKwVJ058dlpyEymw0E2A7RBwTmfPTEPM2KqFgjVR0bXSWzcBF2VY2PN1IioBNV1Q==" saltValue="kfcpuQbr0cFcLLTtj5Sciw==" spinCount="100000" sheet="1"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6C33-6415-4AD1-B7AD-C3E5CD9DD1B6}">
  <dimension ref="A1:O12"/>
  <sheetViews>
    <sheetView workbookViewId="0">
      <selection activeCell="C3" sqref="C3"/>
    </sheetView>
  </sheetViews>
  <sheetFormatPr defaultColWidth="9" defaultRowHeight="15.5" x14ac:dyDescent="0.35"/>
  <cols>
    <col min="1" max="1" width="25.765625" style="15" customWidth="1"/>
    <col min="2" max="2" width="70.765625" style="11" customWidth="1"/>
  </cols>
  <sheetData>
    <row r="1" spans="1:15" ht="46.5" x14ac:dyDescent="0.35">
      <c r="A1" s="52" t="s">
        <v>79</v>
      </c>
      <c r="B1" s="18" t="s">
        <v>180</v>
      </c>
    </row>
    <row r="2" spans="1:15" ht="124" x14ac:dyDescent="0.35">
      <c r="A2" s="52" t="s">
        <v>11</v>
      </c>
      <c r="B2" s="18" t="s">
        <v>117</v>
      </c>
      <c r="E2" s="4"/>
      <c r="F2" s="4"/>
      <c r="G2" s="4"/>
      <c r="H2" s="4"/>
      <c r="I2" s="4"/>
      <c r="J2" s="4"/>
      <c r="K2" s="4"/>
      <c r="L2" s="4"/>
      <c r="M2" s="4"/>
      <c r="N2" s="4"/>
      <c r="O2" s="4"/>
    </row>
    <row r="3" spans="1:15" ht="46.5" x14ac:dyDescent="0.35">
      <c r="A3" s="52" t="s">
        <v>12</v>
      </c>
      <c r="B3" s="18" t="s">
        <v>131</v>
      </c>
      <c r="E3" s="7"/>
      <c r="F3" s="7"/>
      <c r="G3" s="7"/>
      <c r="H3" s="7"/>
      <c r="I3" s="7"/>
      <c r="J3" s="7"/>
      <c r="K3" s="7"/>
      <c r="L3" s="7"/>
      <c r="M3" s="8"/>
      <c r="N3" s="8"/>
      <c r="O3" s="7"/>
    </row>
    <row r="4" spans="1:15" ht="77.5" x14ac:dyDescent="0.35">
      <c r="A4" s="54" t="s">
        <v>30</v>
      </c>
      <c r="B4" s="19" t="s">
        <v>46</v>
      </c>
      <c r="E4" s="4"/>
      <c r="F4" s="4"/>
      <c r="G4" s="4"/>
      <c r="H4" s="4"/>
      <c r="I4" s="4"/>
      <c r="J4" s="4"/>
      <c r="K4" s="4"/>
      <c r="L4" s="4"/>
      <c r="M4" s="4"/>
      <c r="N4" s="4"/>
      <c r="O4" s="4"/>
    </row>
    <row r="5" spans="1:15" ht="46.5" x14ac:dyDescent="0.35">
      <c r="A5" s="54" t="s">
        <v>14</v>
      </c>
      <c r="B5" s="19" t="s">
        <v>66</v>
      </c>
      <c r="E5" s="4"/>
      <c r="F5" s="4"/>
      <c r="G5" s="4"/>
      <c r="H5" s="4"/>
      <c r="I5" s="4"/>
      <c r="J5" s="4"/>
      <c r="K5" s="4"/>
      <c r="L5" s="4"/>
      <c r="M5" s="4"/>
      <c r="N5" s="4"/>
      <c r="O5" s="4"/>
    </row>
    <row r="6" spans="1:15" ht="77.5" x14ac:dyDescent="0.35">
      <c r="A6" s="54" t="s">
        <v>74</v>
      </c>
      <c r="B6" s="19" t="s">
        <v>46</v>
      </c>
      <c r="E6" s="4"/>
      <c r="F6" s="4"/>
      <c r="G6" s="4"/>
      <c r="H6" s="4"/>
      <c r="I6" s="4"/>
      <c r="J6" s="4"/>
      <c r="K6" s="4"/>
      <c r="L6" s="4"/>
      <c r="M6" s="4"/>
      <c r="N6" s="4"/>
      <c r="O6" s="4"/>
    </row>
    <row r="7" spans="1:15" ht="46.5" x14ac:dyDescent="0.35">
      <c r="A7" s="52" t="s">
        <v>13</v>
      </c>
      <c r="B7" s="18" t="s">
        <v>43</v>
      </c>
      <c r="E7" s="4"/>
      <c r="F7" s="4"/>
      <c r="G7" s="4"/>
      <c r="H7" s="4"/>
      <c r="I7" s="4"/>
      <c r="J7" s="4"/>
      <c r="K7" s="4"/>
      <c r="L7" s="4"/>
      <c r="M7" s="4"/>
      <c r="N7" s="4"/>
      <c r="O7" s="4"/>
    </row>
    <row r="8" spans="1:15" ht="108.5" x14ac:dyDescent="0.35">
      <c r="A8" s="52" t="s">
        <v>121</v>
      </c>
      <c r="B8" s="18" t="s">
        <v>110</v>
      </c>
      <c r="E8" s="4"/>
      <c r="F8" s="4"/>
      <c r="G8" s="4"/>
      <c r="H8" s="4"/>
      <c r="I8" s="4"/>
      <c r="J8" s="4"/>
      <c r="K8" s="4"/>
      <c r="L8" s="4"/>
      <c r="M8" s="4"/>
      <c r="N8" s="4"/>
      <c r="O8" s="4"/>
    </row>
    <row r="9" spans="1:15" ht="31" x14ac:dyDescent="0.35">
      <c r="A9" s="52" t="s">
        <v>44</v>
      </c>
      <c r="B9" s="18" t="s">
        <v>45</v>
      </c>
      <c r="E9" s="4"/>
      <c r="F9" s="4"/>
      <c r="G9" s="4"/>
      <c r="H9" s="4"/>
      <c r="I9" s="4"/>
      <c r="J9" s="4"/>
      <c r="K9" s="4"/>
      <c r="L9" s="4"/>
      <c r="M9" s="4"/>
      <c r="N9" s="4"/>
      <c r="O9" s="4"/>
    </row>
    <row r="10" spans="1:15" ht="62" x14ac:dyDescent="0.35">
      <c r="A10" s="52" t="s">
        <v>32</v>
      </c>
      <c r="B10" s="18" t="s">
        <v>40</v>
      </c>
      <c r="E10" s="4"/>
      <c r="F10" s="4"/>
      <c r="G10" s="4"/>
      <c r="H10" s="4"/>
      <c r="I10" s="4"/>
      <c r="J10" s="4"/>
      <c r="K10" s="4"/>
      <c r="L10" s="4"/>
      <c r="M10" s="4"/>
      <c r="N10" s="4"/>
      <c r="O10" s="4"/>
    </row>
    <row r="11" spans="1:15" ht="182.25" customHeight="1" x14ac:dyDescent="0.35">
      <c r="A11" s="52" t="s">
        <v>9</v>
      </c>
      <c r="B11" s="18" t="s">
        <v>163</v>
      </c>
      <c r="E11" s="4"/>
      <c r="F11" s="4"/>
      <c r="G11" s="4"/>
      <c r="H11" s="4"/>
      <c r="I11" s="4"/>
      <c r="J11" s="4"/>
      <c r="K11" s="4"/>
      <c r="L11" s="4"/>
      <c r="M11" s="4"/>
      <c r="N11" s="4"/>
      <c r="O11" s="4"/>
    </row>
    <row r="12" spans="1:15" ht="31" x14ac:dyDescent="0.35">
      <c r="A12" s="52" t="s">
        <v>15</v>
      </c>
      <c r="B12" s="18" t="s">
        <v>41</v>
      </c>
    </row>
  </sheetData>
  <sheetProtection algorithmName="SHA-512" hashValue="n9vscGt9tgPSTjXP74M9ITdQ8LJ+rGvyTtYx4/amfXkBGWz21CsiK7jHj9Pvt96leQwYq5gKl0DRfX+AMurMBA==" saltValue="Shl98Ab9BItBWwj8KxCcTg==" spinCount="100000" sheet="1"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67F1-D5C7-4F18-AB1D-CAAE8320A586}">
  <dimension ref="A1:O12"/>
  <sheetViews>
    <sheetView workbookViewId="0">
      <selection activeCell="C2" sqref="C2"/>
    </sheetView>
  </sheetViews>
  <sheetFormatPr defaultRowHeight="15.5" x14ac:dyDescent="0.35"/>
  <cols>
    <col min="1" max="1" width="25.765625" style="15" customWidth="1"/>
    <col min="2" max="2" width="70.765625" style="11" customWidth="1"/>
  </cols>
  <sheetData>
    <row r="1" spans="1:15" ht="31" x14ac:dyDescent="0.35">
      <c r="A1" s="52" t="s">
        <v>48</v>
      </c>
      <c r="B1" s="18" t="s">
        <v>109</v>
      </c>
    </row>
    <row r="2" spans="1:15" ht="77.5" x14ac:dyDescent="0.35">
      <c r="A2" s="52" t="s">
        <v>97</v>
      </c>
      <c r="B2" s="18" t="s">
        <v>106</v>
      </c>
    </row>
    <row r="3" spans="1:15" ht="31" x14ac:dyDescent="0.35">
      <c r="A3" s="52" t="s">
        <v>94</v>
      </c>
      <c r="B3" s="18" t="s">
        <v>95</v>
      </c>
    </row>
    <row r="4" spans="1:15" ht="46.5" x14ac:dyDescent="0.35">
      <c r="A4" s="52" t="s">
        <v>47</v>
      </c>
      <c r="B4" s="18" t="s">
        <v>53</v>
      </c>
    </row>
    <row r="5" spans="1:15" ht="31" x14ac:dyDescent="0.35">
      <c r="A5" s="52" t="s">
        <v>22</v>
      </c>
      <c r="B5" s="18" t="s">
        <v>105</v>
      </c>
      <c r="D5" s="10"/>
      <c r="E5" s="9"/>
      <c r="F5" s="7"/>
      <c r="G5" s="10"/>
      <c r="H5" s="2"/>
      <c r="I5" s="8"/>
      <c r="J5" s="10"/>
      <c r="K5" s="10"/>
      <c r="L5" s="4"/>
    </row>
    <row r="6" spans="1:15" x14ac:dyDescent="0.35">
      <c r="A6" s="52" t="s">
        <v>20</v>
      </c>
      <c r="B6" s="18" t="s">
        <v>83</v>
      </c>
      <c r="D6" s="10"/>
      <c r="E6" s="9"/>
      <c r="F6" s="7"/>
      <c r="G6" s="10"/>
      <c r="H6" s="2"/>
      <c r="I6" s="8"/>
      <c r="J6" s="10"/>
      <c r="K6" s="10"/>
      <c r="L6" s="4"/>
    </row>
    <row r="7" spans="1:15" ht="46.5" x14ac:dyDescent="0.35">
      <c r="A7" s="52" t="s">
        <v>77</v>
      </c>
      <c r="B7" s="18" t="s">
        <v>78</v>
      </c>
      <c r="D7" s="10"/>
      <c r="E7" s="9"/>
      <c r="F7" s="7"/>
      <c r="G7" s="10"/>
      <c r="H7" s="2"/>
      <c r="I7" s="8"/>
      <c r="J7" s="10"/>
      <c r="K7" s="10"/>
      <c r="L7" s="4"/>
    </row>
    <row r="8" spans="1:15" ht="62" x14ac:dyDescent="0.35">
      <c r="A8" s="52" t="s">
        <v>49</v>
      </c>
      <c r="B8" s="18" t="s">
        <v>92</v>
      </c>
    </row>
    <row r="9" spans="1:15" ht="31" x14ac:dyDescent="0.35">
      <c r="A9" s="52" t="s">
        <v>76</v>
      </c>
      <c r="B9" s="18" t="s">
        <v>54</v>
      </c>
    </row>
    <row r="10" spans="1:15" ht="31" x14ac:dyDescent="0.35">
      <c r="A10" s="52" t="s">
        <v>145</v>
      </c>
      <c r="B10" s="18" t="s">
        <v>52</v>
      </c>
      <c r="E10" s="4"/>
      <c r="F10" s="4"/>
      <c r="G10" s="4"/>
      <c r="H10" s="4"/>
      <c r="I10" s="4"/>
      <c r="J10" s="4"/>
      <c r="K10" s="4"/>
      <c r="L10" s="4"/>
      <c r="M10" s="4"/>
      <c r="N10" s="4"/>
      <c r="O10" s="4"/>
    </row>
    <row r="11" spans="1:15" ht="93" customHeight="1" x14ac:dyDescent="0.35">
      <c r="A11" s="107" t="s">
        <v>146</v>
      </c>
      <c r="B11" s="109" t="s">
        <v>181</v>
      </c>
    </row>
    <row r="12" spans="1:15" ht="284.25" customHeight="1" x14ac:dyDescent="0.35">
      <c r="A12" s="108"/>
      <c r="B12" s="110"/>
    </row>
  </sheetData>
  <sheetProtection algorithmName="SHA-512" hashValue="iJV0OTIcSRfo7P71bF7P9YI0MdDiMoUT+KXcCEPn+FNXNrD7GCAqdF2f10bQVE2kHCKDEFA6EDkPmaLT/V0gSA==" saltValue="Am522rKZ/fWQbtzkr3i0gg==" spinCount="100000" sheet="1" formatCells="0" formatColumns="0" formatRows="0" insertColumns="0" insertRows="0" insertHyperlinks="0" deleteColumns="0" deleteRows="0" sort="0" autoFilter="0" pivotTables="0"/>
  <mergeCells count="2">
    <mergeCell ref="A11:A12"/>
    <mergeCell ref="B11:B12"/>
  </mergeCells>
  <pageMargins left="0.7" right="0.7" top="0.75" bottom="0.75" header="0.3" footer="0.3"/>
  <pageSetup paperSize="9" orientation="portrait" r:id="rId1"/>
  <headerFooter>
    <oddFooter>&amp;C&amp;1#&amp;"Calibri"&amp;10&amp;KFF0000OFFICIAL - 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301A5-F3A5-4AC6-B4DB-59E11C2D6F35}">
  <dimension ref="A1:P29"/>
  <sheetViews>
    <sheetView zoomScale="70" zoomScaleNormal="70" workbookViewId="0">
      <selection activeCell="L9" sqref="L9"/>
    </sheetView>
  </sheetViews>
  <sheetFormatPr defaultColWidth="8.84375" defaultRowHeight="15.5" x14ac:dyDescent="0.35"/>
  <cols>
    <col min="1" max="1" width="25.765625" style="14" customWidth="1"/>
    <col min="2" max="2" width="70.765625" style="11" customWidth="1"/>
    <col min="3" max="16384" width="8.84375" style="24"/>
  </cols>
  <sheetData>
    <row r="1" spans="1:16" ht="31" x14ac:dyDescent="0.35">
      <c r="A1" s="52" t="s">
        <v>124</v>
      </c>
      <c r="B1" s="18" t="s">
        <v>183</v>
      </c>
    </row>
    <row r="2" spans="1:16" ht="46.5" x14ac:dyDescent="0.35">
      <c r="A2" s="53" t="s">
        <v>26</v>
      </c>
      <c r="B2" s="18" t="s">
        <v>55</v>
      </c>
      <c r="C2" s="23"/>
      <c r="D2" s="23"/>
      <c r="E2" s="23"/>
      <c r="F2" s="9"/>
      <c r="G2" s="9"/>
      <c r="H2" s="7"/>
      <c r="I2" s="7"/>
      <c r="J2" s="7"/>
      <c r="K2" s="7"/>
      <c r="L2" s="7"/>
      <c r="M2" s="7"/>
      <c r="N2" s="7"/>
      <c r="O2" s="8"/>
      <c r="P2" s="8"/>
    </row>
    <row r="3" spans="1:16" ht="62" x14ac:dyDescent="0.35">
      <c r="A3" s="53" t="s">
        <v>27</v>
      </c>
      <c r="B3" s="18" t="s">
        <v>56</v>
      </c>
      <c r="C3" s="23"/>
      <c r="D3" s="23"/>
      <c r="E3" s="23"/>
      <c r="F3" s="23"/>
      <c r="G3" s="23"/>
      <c r="H3" s="23"/>
      <c r="I3" s="23"/>
      <c r="J3" s="23"/>
      <c r="K3" s="23"/>
      <c r="L3" s="23"/>
      <c r="M3" s="23"/>
      <c r="N3" s="23"/>
      <c r="O3" s="23"/>
      <c r="P3" s="23"/>
    </row>
    <row r="4" spans="1:16" ht="62" x14ac:dyDescent="0.35">
      <c r="A4" s="53" t="s">
        <v>38</v>
      </c>
      <c r="B4" s="18" t="s">
        <v>57</v>
      </c>
      <c r="C4" s="23"/>
      <c r="D4" s="23"/>
      <c r="E4" s="23"/>
      <c r="F4" s="23"/>
      <c r="G4" s="23"/>
      <c r="H4" s="23"/>
      <c r="I4" s="23"/>
      <c r="J4" s="23"/>
      <c r="K4" s="23"/>
      <c r="L4" s="23"/>
      <c r="M4" s="23"/>
      <c r="N4" s="23"/>
      <c r="O4" s="23"/>
      <c r="P4" s="23"/>
    </row>
    <row r="5" spans="1:16" x14ac:dyDescent="0.35">
      <c r="A5" s="53" t="s">
        <v>28</v>
      </c>
      <c r="B5" s="18" t="s">
        <v>58</v>
      </c>
    </row>
    <row r="6" spans="1:16" ht="93" x14ac:dyDescent="0.35">
      <c r="A6" s="52" t="s">
        <v>125</v>
      </c>
      <c r="B6" s="18" t="s">
        <v>204</v>
      </c>
    </row>
    <row r="7" spans="1:16" ht="62" x14ac:dyDescent="0.35">
      <c r="A7" s="53" t="s">
        <v>17</v>
      </c>
      <c r="B7" s="18" t="s">
        <v>182</v>
      </c>
    </row>
    <row r="8" spans="1:16" ht="46.5" x14ac:dyDescent="0.35">
      <c r="A8" s="52" t="s">
        <v>80</v>
      </c>
      <c r="B8" s="18" t="s">
        <v>64</v>
      </c>
    </row>
    <row r="9" spans="1:16" ht="31" x14ac:dyDescent="0.35">
      <c r="A9" s="52" t="s">
        <v>81</v>
      </c>
      <c r="B9" s="18" t="s">
        <v>82</v>
      </c>
    </row>
    <row r="10" spans="1:16" ht="31" x14ac:dyDescent="0.35">
      <c r="A10" s="53" t="s">
        <v>18</v>
      </c>
      <c r="B10" s="18" t="s">
        <v>59</v>
      </c>
    </row>
    <row r="11" spans="1:16" x14ac:dyDescent="0.35">
      <c r="A11" s="53" t="s">
        <v>1</v>
      </c>
      <c r="B11" s="18" t="s">
        <v>60</v>
      </c>
    </row>
    <row r="12" spans="1:16" ht="62" x14ac:dyDescent="0.35">
      <c r="A12" s="53" t="s">
        <v>39</v>
      </c>
      <c r="B12" s="18" t="s">
        <v>63</v>
      </c>
    </row>
    <row r="13" spans="1:16" ht="46.5" x14ac:dyDescent="0.35">
      <c r="A13" s="53" t="s">
        <v>33</v>
      </c>
      <c r="B13" s="18" t="s">
        <v>61</v>
      </c>
    </row>
    <row r="14" spans="1:16" ht="31" x14ac:dyDescent="0.35">
      <c r="A14" s="53" t="s">
        <v>2</v>
      </c>
      <c r="B14" s="18" t="s">
        <v>62</v>
      </c>
    </row>
    <row r="23" spans="1:12" x14ac:dyDescent="0.35">
      <c r="A23" s="5"/>
      <c r="B23" s="25"/>
      <c r="C23" s="25"/>
      <c r="D23" s="25"/>
      <c r="E23" s="25"/>
      <c r="F23" s="25"/>
      <c r="G23" s="25"/>
      <c r="H23" s="25"/>
      <c r="I23" s="25"/>
      <c r="J23" s="25"/>
      <c r="K23" s="25"/>
      <c r="L23" s="25"/>
    </row>
    <row r="24" spans="1:12" x14ac:dyDescent="0.35">
      <c r="A24" s="5"/>
      <c r="B24" s="25"/>
      <c r="C24" s="25"/>
      <c r="D24" s="25"/>
      <c r="E24" s="25"/>
      <c r="F24" s="25"/>
      <c r="G24" s="25"/>
      <c r="H24" s="25"/>
      <c r="I24" s="25"/>
      <c r="J24" s="25"/>
      <c r="K24" s="25"/>
      <c r="L24" s="25"/>
    </row>
    <row r="25" spans="1:12" x14ac:dyDescent="0.35">
      <c r="A25" s="9"/>
      <c r="B25" s="7"/>
      <c r="C25" s="7"/>
      <c r="D25" s="7"/>
      <c r="E25" s="7"/>
      <c r="F25" s="7"/>
      <c r="G25" s="7"/>
      <c r="H25" s="7"/>
      <c r="I25" s="13"/>
      <c r="J25" s="13"/>
      <c r="K25" s="8"/>
      <c r="L25" s="25"/>
    </row>
    <row r="26" spans="1:12" x14ac:dyDescent="0.35">
      <c r="A26" s="5"/>
      <c r="B26" s="25"/>
      <c r="C26" s="25"/>
      <c r="D26" s="25"/>
      <c r="E26" s="25"/>
      <c r="F26" s="25"/>
      <c r="G26" s="25"/>
      <c r="H26" s="25"/>
      <c r="I26" s="25"/>
      <c r="J26" s="25"/>
      <c r="K26" s="25"/>
      <c r="L26" s="25"/>
    </row>
    <row r="27" spans="1:12" x14ac:dyDescent="0.35">
      <c r="A27" s="5"/>
      <c r="B27" s="25"/>
      <c r="C27" s="25"/>
      <c r="D27" s="25"/>
      <c r="E27" s="25"/>
      <c r="F27" s="25"/>
      <c r="G27" s="25"/>
      <c r="H27" s="25"/>
      <c r="I27" s="25"/>
      <c r="J27" s="25"/>
      <c r="K27" s="25"/>
      <c r="L27" s="25"/>
    </row>
    <row r="28" spans="1:12" x14ac:dyDescent="0.35">
      <c r="A28" s="5"/>
      <c r="B28" s="25"/>
      <c r="C28" s="25"/>
      <c r="D28" s="25"/>
      <c r="E28" s="25"/>
      <c r="F28" s="25"/>
      <c r="G28" s="25"/>
      <c r="H28" s="25"/>
      <c r="I28" s="25"/>
      <c r="J28" s="25"/>
      <c r="K28" s="25"/>
      <c r="L28" s="25"/>
    </row>
    <row r="29" spans="1:12" x14ac:dyDescent="0.35">
      <c r="A29" s="5"/>
      <c r="B29" s="25"/>
      <c r="C29" s="25"/>
      <c r="D29" s="25"/>
      <c r="E29" s="25"/>
      <c r="F29" s="25"/>
      <c r="G29" s="25"/>
      <c r="H29" s="25"/>
      <c r="I29" s="25"/>
      <c r="J29" s="25"/>
      <c r="K29" s="25"/>
      <c r="L29" s="25"/>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2965-91D2-4992-9036-B5D2B0D84974}">
  <dimension ref="A1:P33"/>
  <sheetViews>
    <sheetView zoomScale="83" workbookViewId="0">
      <selection activeCell="H15" sqref="H15"/>
    </sheetView>
  </sheetViews>
  <sheetFormatPr defaultRowHeight="15.5" x14ac:dyDescent="0.35"/>
  <cols>
    <col min="1" max="1" width="25.765625" style="15" customWidth="1"/>
    <col min="2" max="2" width="70.765625" style="3" customWidth="1"/>
  </cols>
  <sheetData>
    <row r="1" spans="1:16" ht="46.5" x14ac:dyDescent="0.35">
      <c r="A1" s="52" t="s">
        <v>147</v>
      </c>
      <c r="B1" s="18" t="s">
        <v>86</v>
      </c>
    </row>
    <row r="2" spans="1:16" ht="62" x14ac:dyDescent="0.35">
      <c r="A2" s="52" t="s">
        <v>87</v>
      </c>
      <c r="B2" s="18" t="s">
        <v>184</v>
      </c>
    </row>
    <row r="3" spans="1:16" ht="31" x14ac:dyDescent="0.35">
      <c r="A3" s="52" t="s">
        <v>107</v>
      </c>
      <c r="B3" s="18" t="s">
        <v>103</v>
      </c>
      <c r="C3" s="4"/>
      <c r="D3" s="4"/>
      <c r="E3" s="4"/>
      <c r="F3" s="4"/>
      <c r="G3" s="4"/>
      <c r="H3" s="4"/>
      <c r="I3" s="4"/>
      <c r="J3" s="4"/>
      <c r="K3" s="4"/>
      <c r="L3" s="4"/>
      <c r="M3" s="4"/>
      <c r="N3" s="4"/>
      <c r="O3" s="4"/>
      <c r="P3" s="4"/>
    </row>
    <row r="4" spans="1:16" ht="46.5" x14ac:dyDescent="0.35">
      <c r="A4" s="52" t="s">
        <v>148</v>
      </c>
      <c r="B4" s="18" t="s">
        <v>104</v>
      </c>
      <c r="C4" s="4"/>
      <c r="D4" s="4"/>
      <c r="E4" s="4"/>
      <c r="F4" s="4"/>
      <c r="G4" s="4"/>
      <c r="H4" s="4"/>
      <c r="I4" s="4"/>
      <c r="J4" s="4"/>
      <c r="K4" s="4"/>
      <c r="L4" s="4"/>
      <c r="M4" s="4"/>
      <c r="N4" s="4"/>
      <c r="O4" s="4"/>
      <c r="P4" s="4"/>
    </row>
    <row r="5" spans="1:16" ht="46.5" x14ac:dyDescent="0.35">
      <c r="A5" s="52" t="s">
        <v>135</v>
      </c>
      <c r="B5" s="18" t="s">
        <v>136</v>
      </c>
      <c r="C5" s="4"/>
      <c r="D5" s="4"/>
      <c r="E5" s="4"/>
      <c r="F5" s="4"/>
      <c r="G5" s="4"/>
      <c r="H5" s="4"/>
      <c r="I5" s="4"/>
      <c r="J5" s="4"/>
      <c r="K5" s="4"/>
      <c r="L5" s="4"/>
      <c r="M5" s="4"/>
      <c r="N5" s="4"/>
      <c r="O5" s="4"/>
      <c r="P5" s="4"/>
    </row>
    <row r="6" spans="1:16" ht="62" x14ac:dyDescent="0.35">
      <c r="A6" s="52" t="s">
        <v>102</v>
      </c>
      <c r="B6" s="18" t="s">
        <v>101</v>
      </c>
    </row>
    <row r="7" spans="1:16" ht="46.5" x14ac:dyDescent="0.35">
      <c r="A7" s="52" t="s">
        <v>84</v>
      </c>
      <c r="B7" s="18" t="s">
        <v>89</v>
      </c>
    </row>
    <row r="8" spans="1:16" ht="31" x14ac:dyDescent="0.35">
      <c r="A8" s="52" t="s">
        <v>88</v>
      </c>
      <c r="B8" s="18" t="s">
        <v>90</v>
      </c>
    </row>
    <row r="9" spans="1:16" ht="31" x14ac:dyDescent="0.35">
      <c r="A9" s="52" t="s">
        <v>98</v>
      </c>
      <c r="B9" s="18" t="s">
        <v>91</v>
      </c>
    </row>
    <row r="10" spans="1:16" ht="46.5" x14ac:dyDescent="0.35">
      <c r="A10" s="52" t="s">
        <v>99</v>
      </c>
      <c r="B10" s="18" t="s">
        <v>100</v>
      </c>
    </row>
    <row r="11" spans="1:16" ht="77.5" x14ac:dyDescent="0.35">
      <c r="A11" s="52" t="s">
        <v>85</v>
      </c>
      <c r="B11" s="18" t="s">
        <v>149</v>
      </c>
    </row>
    <row r="27" spans="1:12" x14ac:dyDescent="0.35">
      <c r="A27" s="5"/>
      <c r="B27" s="12"/>
      <c r="C27" s="12"/>
      <c r="D27" s="12"/>
      <c r="E27" s="12"/>
      <c r="F27" s="12"/>
      <c r="G27" s="12"/>
      <c r="H27" s="12"/>
      <c r="I27" s="12"/>
      <c r="J27" s="12"/>
      <c r="K27" s="12"/>
      <c r="L27" s="12"/>
    </row>
    <row r="28" spans="1:12" x14ac:dyDescent="0.35">
      <c r="A28" s="5"/>
      <c r="B28" s="12"/>
      <c r="C28" s="12"/>
      <c r="D28" s="12"/>
      <c r="E28" s="12"/>
      <c r="F28" s="12"/>
      <c r="G28" s="12"/>
      <c r="H28" s="12"/>
      <c r="I28" s="12"/>
      <c r="J28" s="12"/>
      <c r="K28" s="12"/>
      <c r="L28" s="12"/>
    </row>
    <row r="29" spans="1:12" x14ac:dyDescent="0.35">
      <c r="A29" s="9"/>
      <c r="B29" s="7"/>
      <c r="C29" s="7"/>
      <c r="D29" s="7"/>
      <c r="E29" s="7"/>
      <c r="F29" s="7"/>
      <c r="G29" s="7"/>
      <c r="H29" s="7"/>
      <c r="I29" s="13"/>
      <c r="J29" s="13"/>
      <c r="K29" s="8"/>
      <c r="L29" s="12"/>
    </row>
    <row r="30" spans="1:12" x14ac:dyDescent="0.35">
      <c r="A30" s="5"/>
      <c r="B30" s="12"/>
      <c r="C30" s="12"/>
      <c r="D30" s="12"/>
      <c r="E30" s="12"/>
      <c r="F30" s="12"/>
      <c r="G30" s="12"/>
      <c r="H30" s="12"/>
      <c r="I30" s="12"/>
      <c r="J30" s="12"/>
      <c r="K30" s="12"/>
      <c r="L30" s="12"/>
    </row>
    <row r="31" spans="1:12" x14ac:dyDescent="0.35">
      <c r="A31" s="5"/>
      <c r="B31" s="12"/>
      <c r="C31" s="12"/>
      <c r="D31" s="12"/>
      <c r="E31" s="12"/>
      <c r="F31" s="12"/>
      <c r="G31" s="12"/>
      <c r="H31" s="12"/>
      <c r="I31" s="12"/>
      <c r="J31" s="12"/>
      <c r="K31" s="12"/>
      <c r="L31" s="12"/>
    </row>
    <row r="32" spans="1:12" x14ac:dyDescent="0.35">
      <c r="A32" s="5"/>
      <c r="B32" s="12"/>
      <c r="C32" s="12"/>
      <c r="D32" s="12"/>
      <c r="E32" s="12"/>
      <c r="F32" s="12"/>
      <c r="G32" s="12"/>
      <c r="H32" s="12"/>
      <c r="I32" s="12"/>
      <c r="J32" s="12"/>
      <c r="K32" s="12"/>
      <c r="L32" s="12"/>
    </row>
    <row r="33" spans="1:12" x14ac:dyDescent="0.35">
      <c r="A33" s="5"/>
      <c r="B33" s="12"/>
      <c r="C33" s="12"/>
      <c r="D33" s="12"/>
      <c r="E33" s="12"/>
      <c r="F33" s="12"/>
      <c r="G33" s="12"/>
      <c r="H33" s="12"/>
      <c r="I33" s="12"/>
      <c r="J33" s="12"/>
      <c r="K33" s="12"/>
      <c r="L33" s="12"/>
    </row>
  </sheetData>
  <sheetProtection algorithmName="SHA-512" hashValue="FDGy5gFNPx3MCPWY6L0cxKcWuNr8oM4W7dbae7WWNuX3HfUnHkanmTcJoKFXHTfetY5/th4mvYdc5LmzbMSNRA==" saltValue="ndZtzPvzVnrE52vPnriyTA==" spinCount="100000" sheet="1"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Start Here Dashboard</vt:lpstr>
      <vt:lpstr>S278 Tracker</vt:lpstr>
      <vt:lpstr>#General </vt:lpstr>
      <vt:lpstr>#Detailed Design </vt:lpstr>
      <vt:lpstr>#Other Supporting Documents</vt:lpstr>
      <vt:lpstr>#Pre-Construction </vt:lpstr>
      <vt:lpstr>#Streetworks</vt:lpstr>
      <vt:lpstr>#Post-Construction</vt:lpstr>
    </vt:vector>
  </TitlesOfParts>
  <Company>North Yorkshire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Niamh Shepherd</dc:creator>
  <cp:lastModifiedBy>Niamh Iveson</cp:lastModifiedBy>
  <dcterms:created xsi:type="dcterms:W3CDTF">2022-12-23T11:10:13Z</dcterms:created>
  <dcterms:modified xsi:type="dcterms:W3CDTF">2026-07-20T12:59:59Z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3f27b87-3675-4fb5-85ad-fce3efd3a6b0_Enabled">
    <vt:lpwstr>true</vt:lpwstr>
  </property>
  <property fmtid="{D5CDD505-2E9C-101B-9397-08002B2CF9AE}" pid="3" name="MSIP_Label_13f27b87-3675-4fb5-85ad-fce3efd3a6b0_SetDate">
    <vt:lpwstr>2022-12-23T11:24:55Z</vt:lpwstr>
  </property>
  <property fmtid="{D5CDD505-2E9C-101B-9397-08002B2CF9AE}" pid="4" name="MSIP_Label_13f27b87-3675-4fb5-85ad-fce3efd3a6b0_Method">
    <vt:lpwstr>Standard</vt:lpwstr>
  </property>
  <property fmtid="{D5CDD505-2E9C-101B-9397-08002B2CF9AE}" pid="5" name="MSIP_Label_13f27b87-3675-4fb5-85ad-fce3efd3a6b0_Name">
    <vt:lpwstr>OFFICIAL - SENSITIVE</vt:lpwstr>
  </property>
  <property fmtid="{D5CDD505-2E9C-101B-9397-08002B2CF9AE}" pid="6" name="MSIP_Label_13f27b87-3675-4fb5-85ad-fce3efd3a6b0_SiteId">
    <vt:lpwstr>ad3d9c73-9830-44a1-b487-e1055441c70e</vt:lpwstr>
  </property>
  <property fmtid="{D5CDD505-2E9C-101B-9397-08002B2CF9AE}" pid="7" name="MSIP_Label_13f27b87-3675-4fb5-85ad-fce3efd3a6b0_ActionId">
    <vt:lpwstr>60b69a0f-5540-46fc-849c-00007e9391c5</vt:lpwstr>
  </property>
  <property fmtid="{D5CDD505-2E9C-101B-9397-08002B2CF9AE}" pid="8" name="MSIP_Label_13f27b87-3675-4fb5-85ad-fce3efd3a6b0_ContentBits">
    <vt:lpwstr>2</vt:lpwstr>
  </property>
</Properties>
</file>